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и документы\Решения Думы о бюджете на 2026-2028г\Решения Алексеевской районной Думы\Второе чтение бюджета АМР на 2026-2028 годы\"/>
    </mc:Choice>
  </mc:AlternateContent>
  <bookViews>
    <workbookView xWindow="0" yWindow="0" windowWidth="28800" windowHeight="12300"/>
  </bookViews>
  <sheets>
    <sheet name="Таблица №15" sheetId="1" r:id="rId1"/>
  </sheets>
  <externalReferences>
    <externalReference r:id="rId2"/>
  </externalReferences>
  <definedNames>
    <definedName name="_xlnm.Print_Area" localSheetId="0">'Таблица №15'!$A$1:$K$236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35" i="1" l="1"/>
  <c r="F235" i="1"/>
  <c r="E235" i="1"/>
  <c r="C235" i="1" s="1"/>
  <c r="I234" i="1"/>
  <c r="F234" i="1"/>
  <c r="D234" i="1"/>
  <c r="K233" i="1"/>
  <c r="J233" i="1"/>
  <c r="I233" i="1"/>
  <c r="H233" i="1"/>
  <c r="G233" i="1"/>
  <c r="F233" i="1"/>
  <c r="K232" i="1"/>
  <c r="I232" i="1"/>
  <c r="H232" i="1"/>
  <c r="F232" i="1" s="1"/>
  <c r="E232" i="1"/>
  <c r="C232" i="1"/>
  <c r="J231" i="1"/>
  <c r="I231" i="1" s="1"/>
  <c r="G231" i="1"/>
  <c r="F231" i="1"/>
  <c r="D231" i="1"/>
  <c r="C231" i="1" s="1"/>
  <c r="I230" i="1"/>
  <c r="F230" i="1"/>
  <c r="D230" i="1"/>
  <c r="C230" i="1" s="1"/>
  <c r="I229" i="1"/>
  <c r="F229" i="1"/>
  <c r="D229" i="1"/>
  <c r="C229" i="1" s="1"/>
  <c r="I228" i="1"/>
  <c r="F228" i="1"/>
  <c r="D228" i="1"/>
  <c r="C228" i="1" s="1"/>
  <c r="I227" i="1"/>
  <c r="F227" i="1"/>
  <c r="D227" i="1"/>
  <c r="C227" i="1" s="1"/>
  <c r="J226" i="1"/>
  <c r="J224" i="1" s="1"/>
  <c r="I224" i="1" s="1"/>
  <c r="I226" i="1"/>
  <c r="G226" i="1"/>
  <c r="F226" i="1" s="1"/>
  <c r="D226" i="1"/>
  <c r="C226" i="1"/>
  <c r="I225" i="1"/>
  <c r="F225" i="1"/>
  <c r="D225" i="1"/>
  <c r="C225" i="1"/>
  <c r="K224" i="1"/>
  <c r="H224" i="1"/>
  <c r="G224" i="1"/>
  <c r="F224" i="1" s="1"/>
  <c r="E224" i="1"/>
  <c r="D224" i="1"/>
  <c r="C224" i="1" s="1"/>
  <c r="J223" i="1"/>
  <c r="I223" i="1"/>
  <c r="G223" i="1"/>
  <c r="D223" i="1"/>
  <c r="C223" i="1"/>
  <c r="K222" i="1"/>
  <c r="K214" i="1" s="1"/>
  <c r="J222" i="1"/>
  <c r="D222" i="1"/>
  <c r="C222" i="1" s="1"/>
  <c r="J221" i="1"/>
  <c r="J220" i="1" s="1"/>
  <c r="I220" i="1" s="1"/>
  <c r="I221" i="1"/>
  <c r="G221" i="1"/>
  <c r="F221" i="1" s="1"/>
  <c r="D221" i="1"/>
  <c r="D220" i="1" s="1"/>
  <c r="C220" i="1" s="1"/>
  <c r="C221" i="1"/>
  <c r="K220" i="1"/>
  <c r="G220" i="1"/>
  <c r="F220" i="1" s="1"/>
  <c r="J219" i="1"/>
  <c r="G219" i="1"/>
  <c r="F219" i="1"/>
  <c r="D219" i="1"/>
  <c r="K218" i="1"/>
  <c r="H218" i="1"/>
  <c r="F218" i="1" s="1"/>
  <c r="G218" i="1"/>
  <c r="E218" i="1"/>
  <c r="K217" i="1"/>
  <c r="I217" i="1"/>
  <c r="H217" i="1"/>
  <c r="F217" i="1" s="1"/>
  <c r="E217" i="1"/>
  <c r="C217" i="1"/>
  <c r="J216" i="1"/>
  <c r="I216" i="1" s="1"/>
  <c r="G216" i="1"/>
  <c r="F216" i="1"/>
  <c r="D216" i="1"/>
  <c r="C216" i="1" s="1"/>
  <c r="K215" i="1"/>
  <c r="J215" i="1"/>
  <c r="G215" i="1"/>
  <c r="E215" i="1"/>
  <c r="E214" i="1" s="1"/>
  <c r="J213" i="1"/>
  <c r="I213" i="1" s="1"/>
  <c r="G213" i="1"/>
  <c r="F213" i="1"/>
  <c r="D213" i="1"/>
  <c r="C213" i="1" s="1"/>
  <c r="K212" i="1"/>
  <c r="J212" i="1"/>
  <c r="I212" i="1" s="1"/>
  <c r="H212" i="1"/>
  <c r="G212" i="1"/>
  <c r="F212" i="1"/>
  <c r="E212" i="1"/>
  <c r="J211" i="1"/>
  <c r="G211" i="1"/>
  <c r="F211" i="1"/>
  <c r="D211" i="1"/>
  <c r="G210" i="1"/>
  <c r="F210" i="1" s="1"/>
  <c r="J209" i="1"/>
  <c r="G209" i="1"/>
  <c r="F209" i="1"/>
  <c r="D209" i="1"/>
  <c r="G208" i="1"/>
  <c r="F208" i="1" s="1"/>
  <c r="K207" i="1"/>
  <c r="H207" i="1"/>
  <c r="F207" i="1"/>
  <c r="E207" i="1"/>
  <c r="J206" i="1"/>
  <c r="H206" i="1"/>
  <c r="G206" i="1"/>
  <c r="F206" i="1"/>
  <c r="D206" i="1"/>
  <c r="J205" i="1"/>
  <c r="J204" i="1" s="1"/>
  <c r="I204" i="1" s="1"/>
  <c r="I205" i="1"/>
  <c r="G205" i="1"/>
  <c r="F205" i="1" s="1"/>
  <c r="D205" i="1"/>
  <c r="C205" i="1"/>
  <c r="K204" i="1"/>
  <c r="H204" i="1"/>
  <c r="G204" i="1"/>
  <c r="E204" i="1"/>
  <c r="D204" i="1"/>
  <c r="C204" i="1" s="1"/>
  <c r="J203" i="1"/>
  <c r="I203" i="1"/>
  <c r="G203" i="1"/>
  <c r="D203" i="1"/>
  <c r="C203" i="1"/>
  <c r="J202" i="1"/>
  <c r="G202" i="1"/>
  <c r="F202" i="1" s="1"/>
  <c r="D202" i="1"/>
  <c r="K200" i="1"/>
  <c r="I200" i="1" s="1"/>
  <c r="H200" i="1"/>
  <c r="F200" i="1" s="1"/>
  <c r="E200" i="1"/>
  <c r="C200" i="1" s="1"/>
  <c r="J199" i="1"/>
  <c r="I199" i="1" s="1"/>
  <c r="G199" i="1"/>
  <c r="F199" i="1" s="1"/>
  <c r="D199" i="1"/>
  <c r="C199" i="1"/>
  <c r="J198" i="1"/>
  <c r="I198" i="1" s="1"/>
  <c r="G198" i="1"/>
  <c r="F198" i="1"/>
  <c r="D198" i="1"/>
  <c r="C198" i="1" s="1"/>
  <c r="J197" i="1"/>
  <c r="I197" i="1"/>
  <c r="G197" i="1"/>
  <c r="F197" i="1" s="1"/>
  <c r="D197" i="1"/>
  <c r="C197" i="1"/>
  <c r="K196" i="1"/>
  <c r="I196" i="1" s="1"/>
  <c r="H196" i="1"/>
  <c r="F196" i="1"/>
  <c r="E196" i="1"/>
  <c r="C196" i="1" s="1"/>
  <c r="J195" i="1"/>
  <c r="I195" i="1"/>
  <c r="G195" i="1"/>
  <c r="F195" i="1" s="1"/>
  <c r="D195" i="1"/>
  <c r="C195" i="1"/>
  <c r="J194" i="1"/>
  <c r="I194" i="1" s="1"/>
  <c r="G194" i="1"/>
  <c r="F194" i="1"/>
  <c r="D194" i="1"/>
  <c r="C194" i="1" s="1"/>
  <c r="J193" i="1"/>
  <c r="I193" i="1"/>
  <c r="G193" i="1"/>
  <c r="F193" i="1" s="1"/>
  <c r="D193" i="1"/>
  <c r="C193" i="1"/>
  <c r="J192" i="1"/>
  <c r="I192" i="1" s="1"/>
  <c r="G192" i="1"/>
  <c r="F192" i="1"/>
  <c r="D192" i="1"/>
  <c r="C192" i="1" s="1"/>
  <c r="J191" i="1"/>
  <c r="I191" i="1"/>
  <c r="G191" i="1"/>
  <c r="F191" i="1" s="1"/>
  <c r="D191" i="1"/>
  <c r="C191" i="1"/>
  <c r="J190" i="1"/>
  <c r="I190" i="1" s="1"/>
  <c r="G190" i="1"/>
  <c r="F190" i="1"/>
  <c r="D190" i="1"/>
  <c r="C190" i="1" s="1"/>
  <c r="J189" i="1"/>
  <c r="I189" i="1"/>
  <c r="G189" i="1"/>
  <c r="F189" i="1" s="1"/>
  <c r="D189" i="1"/>
  <c r="C189" i="1"/>
  <c r="J188" i="1"/>
  <c r="I188" i="1" s="1"/>
  <c r="G188" i="1"/>
  <c r="F188" i="1" s="1"/>
  <c r="D188" i="1"/>
  <c r="C188" i="1" s="1"/>
  <c r="J187" i="1"/>
  <c r="I187" i="1" s="1"/>
  <c r="G187" i="1"/>
  <c r="F187" i="1" s="1"/>
  <c r="D187" i="1"/>
  <c r="C187" i="1" s="1"/>
  <c r="J186" i="1"/>
  <c r="I186" i="1" s="1"/>
  <c r="G186" i="1"/>
  <c r="F186" i="1" s="1"/>
  <c r="D186" i="1"/>
  <c r="C186" i="1" s="1"/>
  <c r="J185" i="1"/>
  <c r="I185" i="1" s="1"/>
  <c r="G185" i="1"/>
  <c r="F185" i="1" s="1"/>
  <c r="D185" i="1"/>
  <c r="C185" i="1" s="1"/>
  <c r="K184" i="1"/>
  <c r="J184" i="1"/>
  <c r="H184" i="1"/>
  <c r="G184" i="1"/>
  <c r="D184" i="1"/>
  <c r="C184" i="1" s="1"/>
  <c r="J183" i="1"/>
  <c r="G183" i="1"/>
  <c r="F183" i="1" s="1"/>
  <c r="D183" i="1"/>
  <c r="H182" i="1"/>
  <c r="J181" i="1"/>
  <c r="I181" i="1"/>
  <c r="G181" i="1"/>
  <c r="F181" i="1"/>
  <c r="D181" i="1"/>
  <c r="C181" i="1"/>
  <c r="K180" i="1"/>
  <c r="J180" i="1"/>
  <c r="I180" i="1" s="1"/>
  <c r="H180" i="1"/>
  <c r="F180" i="1" s="1"/>
  <c r="G180" i="1"/>
  <c r="E180" i="1"/>
  <c r="D180" i="1"/>
  <c r="H179" i="1"/>
  <c r="J178" i="1"/>
  <c r="I178" i="1"/>
  <c r="G178" i="1"/>
  <c r="F178" i="1"/>
  <c r="D178" i="1"/>
  <c r="C178" i="1"/>
  <c r="J177" i="1"/>
  <c r="I177" i="1"/>
  <c r="G177" i="1"/>
  <c r="F177" i="1"/>
  <c r="D177" i="1"/>
  <c r="C177" i="1"/>
  <c r="J176" i="1"/>
  <c r="I176" i="1"/>
  <c r="G176" i="1"/>
  <c r="F176" i="1"/>
  <c r="D176" i="1"/>
  <c r="C176" i="1"/>
  <c r="J175" i="1"/>
  <c r="I175" i="1"/>
  <c r="G175" i="1"/>
  <c r="F175" i="1"/>
  <c r="D175" i="1"/>
  <c r="C175" i="1"/>
  <c r="J174" i="1"/>
  <c r="I174" i="1"/>
  <c r="G174" i="1"/>
  <c r="F174" i="1"/>
  <c r="D174" i="1"/>
  <c r="C174" i="1"/>
  <c r="J173" i="1"/>
  <c r="I173" i="1" s="1"/>
  <c r="G173" i="1"/>
  <c r="F173" i="1"/>
  <c r="D173" i="1"/>
  <c r="C173" i="1" s="1"/>
  <c r="J172" i="1"/>
  <c r="I172" i="1"/>
  <c r="G172" i="1"/>
  <c r="F172" i="1" s="1"/>
  <c r="D172" i="1"/>
  <c r="C172" i="1"/>
  <c r="J171" i="1"/>
  <c r="I171" i="1" s="1"/>
  <c r="G171" i="1"/>
  <c r="F171" i="1"/>
  <c r="D171" i="1"/>
  <c r="C171" i="1" s="1"/>
  <c r="J170" i="1"/>
  <c r="I170" i="1"/>
  <c r="G170" i="1"/>
  <c r="F170" i="1" s="1"/>
  <c r="D170" i="1"/>
  <c r="C170" i="1"/>
  <c r="J169" i="1"/>
  <c r="I169" i="1" s="1"/>
  <c r="G169" i="1"/>
  <c r="F169" i="1"/>
  <c r="D169" i="1"/>
  <c r="C169" i="1" s="1"/>
  <c r="J168" i="1"/>
  <c r="I168" i="1"/>
  <c r="G168" i="1"/>
  <c r="F168" i="1" s="1"/>
  <c r="D168" i="1"/>
  <c r="C168" i="1"/>
  <c r="J167" i="1"/>
  <c r="I167" i="1" s="1"/>
  <c r="G167" i="1"/>
  <c r="F167" i="1"/>
  <c r="D167" i="1"/>
  <c r="C167" i="1" s="1"/>
  <c r="J166" i="1"/>
  <c r="I166" i="1"/>
  <c r="G166" i="1"/>
  <c r="F166" i="1" s="1"/>
  <c r="D166" i="1"/>
  <c r="C166" i="1"/>
  <c r="J165" i="1"/>
  <c r="I165" i="1" s="1"/>
  <c r="G165" i="1"/>
  <c r="F165" i="1"/>
  <c r="D165" i="1"/>
  <c r="C165" i="1" s="1"/>
  <c r="K164" i="1"/>
  <c r="J164" i="1"/>
  <c r="H164" i="1"/>
  <c r="G164" i="1"/>
  <c r="F164" i="1"/>
  <c r="E164" i="1"/>
  <c r="D164" i="1"/>
  <c r="C164" i="1"/>
  <c r="I163" i="1"/>
  <c r="G163" i="1"/>
  <c r="F163" i="1" s="1"/>
  <c r="D163" i="1"/>
  <c r="C163" i="1"/>
  <c r="K162" i="1"/>
  <c r="J162" i="1"/>
  <c r="I162" i="1"/>
  <c r="H162" i="1"/>
  <c r="F162" i="1" s="1"/>
  <c r="G162" i="1"/>
  <c r="E162" i="1"/>
  <c r="D162" i="1"/>
  <c r="C162" i="1" s="1"/>
  <c r="J161" i="1"/>
  <c r="I161" i="1" s="1"/>
  <c r="G161" i="1"/>
  <c r="F161" i="1" s="1"/>
  <c r="D161" i="1"/>
  <c r="C161" i="1" s="1"/>
  <c r="K160" i="1"/>
  <c r="I160" i="1" s="1"/>
  <c r="J160" i="1"/>
  <c r="H160" i="1"/>
  <c r="G160" i="1"/>
  <c r="F160" i="1" s="1"/>
  <c r="E160" i="1"/>
  <c r="D160" i="1"/>
  <c r="C160" i="1"/>
  <c r="I159" i="1"/>
  <c r="F159" i="1"/>
  <c r="D159" i="1"/>
  <c r="C159" i="1"/>
  <c r="K158" i="1"/>
  <c r="J158" i="1"/>
  <c r="I158" i="1" s="1"/>
  <c r="H158" i="1"/>
  <c r="F158" i="1" s="1"/>
  <c r="G158" i="1"/>
  <c r="E158" i="1"/>
  <c r="D158" i="1"/>
  <c r="C158" i="1" s="1"/>
  <c r="J157" i="1"/>
  <c r="I157" i="1" s="1"/>
  <c r="G157" i="1"/>
  <c r="F157" i="1" s="1"/>
  <c r="D157" i="1"/>
  <c r="C157" i="1"/>
  <c r="K156" i="1"/>
  <c r="J156" i="1"/>
  <c r="H156" i="1"/>
  <c r="G156" i="1"/>
  <c r="E156" i="1"/>
  <c r="D156" i="1"/>
  <c r="C156" i="1"/>
  <c r="I155" i="1"/>
  <c r="F155" i="1"/>
  <c r="D155" i="1"/>
  <c r="C155" i="1"/>
  <c r="K154" i="1"/>
  <c r="J154" i="1"/>
  <c r="I154" i="1"/>
  <c r="H154" i="1"/>
  <c r="F154" i="1" s="1"/>
  <c r="G154" i="1"/>
  <c r="E154" i="1"/>
  <c r="D154" i="1"/>
  <c r="C154" i="1" s="1"/>
  <c r="J153" i="1"/>
  <c r="I153" i="1"/>
  <c r="G153" i="1"/>
  <c r="F153" i="1" s="1"/>
  <c r="D153" i="1"/>
  <c r="C153" i="1"/>
  <c r="K152" i="1"/>
  <c r="I152" i="1" s="1"/>
  <c r="J152" i="1"/>
  <c r="H152" i="1"/>
  <c r="G152" i="1"/>
  <c r="F152" i="1" s="1"/>
  <c r="E152" i="1"/>
  <c r="D152" i="1"/>
  <c r="C152" i="1"/>
  <c r="I151" i="1"/>
  <c r="G151" i="1"/>
  <c r="F151" i="1" s="1"/>
  <c r="D151" i="1"/>
  <c r="K150" i="1"/>
  <c r="J150" i="1"/>
  <c r="I150" i="1"/>
  <c r="H150" i="1"/>
  <c r="G150" i="1"/>
  <c r="F150" i="1"/>
  <c r="E150" i="1"/>
  <c r="J149" i="1"/>
  <c r="I149" i="1"/>
  <c r="G149" i="1"/>
  <c r="F149" i="1"/>
  <c r="D149" i="1"/>
  <c r="C149" i="1"/>
  <c r="K148" i="1"/>
  <c r="J148" i="1"/>
  <c r="I148" i="1"/>
  <c r="H148" i="1"/>
  <c r="F148" i="1" s="1"/>
  <c r="G148" i="1"/>
  <c r="E148" i="1"/>
  <c r="D148" i="1"/>
  <c r="C148" i="1" s="1"/>
  <c r="H147" i="1"/>
  <c r="E147" i="1"/>
  <c r="K146" i="1"/>
  <c r="I146" i="1"/>
  <c r="H146" i="1"/>
  <c r="F146" i="1" s="1"/>
  <c r="E146" i="1"/>
  <c r="C146" i="1"/>
  <c r="K145" i="1"/>
  <c r="J145" i="1"/>
  <c r="I145" i="1"/>
  <c r="H145" i="1"/>
  <c r="F145" i="1" s="1"/>
  <c r="G145" i="1"/>
  <c r="E145" i="1"/>
  <c r="D145" i="1"/>
  <c r="C145" i="1" s="1"/>
  <c r="J144" i="1"/>
  <c r="I144" i="1"/>
  <c r="G144" i="1"/>
  <c r="D144" i="1"/>
  <c r="C144" i="1"/>
  <c r="K143" i="1"/>
  <c r="J143" i="1"/>
  <c r="H143" i="1"/>
  <c r="E143" i="1"/>
  <c r="D143" i="1"/>
  <c r="C143" i="1"/>
  <c r="J142" i="1"/>
  <c r="E142" i="1"/>
  <c r="D142" i="1"/>
  <c r="C142" i="1" s="1"/>
  <c r="J139" i="1"/>
  <c r="I139" i="1" s="1"/>
  <c r="G139" i="1"/>
  <c r="F139" i="1"/>
  <c r="D139" i="1"/>
  <c r="C139" i="1" s="1"/>
  <c r="I138" i="1"/>
  <c r="F138" i="1"/>
  <c r="D138" i="1"/>
  <c r="C138" i="1" s="1"/>
  <c r="J137" i="1"/>
  <c r="I137" i="1"/>
  <c r="G137" i="1"/>
  <c r="F137" i="1" s="1"/>
  <c r="D137" i="1"/>
  <c r="C137" i="1"/>
  <c r="I136" i="1"/>
  <c r="F136" i="1"/>
  <c r="D136" i="1"/>
  <c r="C136" i="1" s="1"/>
  <c r="I135" i="1"/>
  <c r="F135" i="1"/>
  <c r="D135" i="1"/>
  <c r="C135" i="1" s="1"/>
  <c r="I134" i="1"/>
  <c r="F134" i="1"/>
  <c r="D134" i="1"/>
  <c r="C134" i="1" s="1"/>
  <c r="K133" i="1"/>
  <c r="H133" i="1"/>
  <c r="E133" i="1"/>
  <c r="J132" i="1"/>
  <c r="I132" i="1"/>
  <c r="G132" i="1"/>
  <c r="F132" i="1"/>
  <c r="D132" i="1"/>
  <c r="C132" i="1"/>
  <c r="K131" i="1"/>
  <c r="J131" i="1"/>
  <c r="I131" i="1" s="1"/>
  <c r="H131" i="1"/>
  <c r="G131" i="1"/>
  <c r="F131" i="1"/>
  <c r="E131" i="1"/>
  <c r="D131" i="1"/>
  <c r="C131" i="1" s="1"/>
  <c r="K130" i="1"/>
  <c r="H130" i="1"/>
  <c r="H129" i="1" s="1"/>
  <c r="E130" i="1"/>
  <c r="C130" i="1" s="1"/>
  <c r="C129" i="1" s="1"/>
  <c r="J129" i="1"/>
  <c r="G129" i="1"/>
  <c r="E129" i="1"/>
  <c r="D129" i="1"/>
  <c r="J128" i="1"/>
  <c r="I128" i="1"/>
  <c r="G128" i="1"/>
  <c r="F128" i="1"/>
  <c r="D128" i="1"/>
  <c r="C128" i="1"/>
  <c r="J127" i="1"/>
  <c r="I127" i="1"/>
  <c r="G127" i="1"/>
  <c r="F127" i="1"/>
  <c r="D127" i="1"/>
  <c r="C127" i="1"/>
  <c r="J126" i="1"/>
  <c r="I126" i="1"/>
  <c r="G126" i="1"/>
  <c r="F126" i="1"/>
  <c r="D126" i="1"/>
  <c r="C126" i="1"/>
  <c r="K125" i="1"/>
  <c r="J125" i="1"/>
  <c r="I125" i="1" s="1"/>
  <c r="H125" i="1"/>
  <c r="G125" i="1"/>
  <c r="E125" i="1"/>
  <c r="D125" i="1"/>
  <c r="C125" i="1" s="1"/>
  <c r="J124" i="1"/>
  <c r="I124" i="1" s="1"/>
  <c r="G124" i="1"/>
  <c r="D124" i="1"/>
  <c r="C124" i="1" s="1"/>
  <c r="J123" i="1"/>
  <c r="G123" i="1"/>
  <c r="F123" i="1" s="1"/>
  <c r="D123" i="1"/>
  <c r="K122" i="1"/>
  <c r="E122" i="1"/>
  <c r="J121" i="1"/>
  <c r="I121" i="1"/>
  <c r="G121" i="1"/>
  <c r="F121" i="1"/>
  <c r="D121" i="1"/>
  <c r="C121" i="1"/>
  <c r="J120" i="1"/>
  <c r="I120" i="1"/>
  <c r="G120" i="1"/>
  <c r="F120" i="1"/>
  <c r="D120" i="1"/>
  <c r="C120" i="1"/>
  <c r="J119" i="1"/>
  <c r="I119" i="1"/>
  <c r="G119" i="1"/>
  <c r="G117" i="1" s="1"/>
  <c r="F117" i="1" s="1"/>
  <c r="F119" i="1"/>
  <c r="D119" i="1"/>
  <c r="C119" i="1"/>
  <c r="J118" i="1"/>
  <c r="I118" i="1"/>
  <c r="G118" i="1"/>
  <c r="F118" i="1"/>
  <c r="D118" i="1"/>
  <c r="C118" i="1"/>
  <c r="K117" i="1"/>
  <c r="J117" i="1"/>
  <c r="I117" i="1" s="1"/>
  <c r="H117" i="1"/>
  <c r="E117" i="1"/>
  <c r="D117" i="1"/>
  <c r="C117" i="1" s="1"/>
  <c r="J116" i="1"/>
  <c r="I116" i="1" s="1"/>
  <c r="G116" i="1"/>
  <c r="F116" i="1" s="1"/>
  <c r="D116" i="1"/>
  <c r="C116" i="1" s="1"/>
  <c r="J115" i="1"/>
  <c r="I115" i="1" s="1"/>
  <c r="G115" i="1"/>
  <c r="F115" i="1" s="1"/>
  <c r="D115" i="1"/>
  <c r="C115" i="1" s="1"/>
  <c r="J114" i="1"/>
  <c r="I114" i="1" s="1"/>
  <c r="G114" i="1"/>
  <c r="F114" i="1" s="1"/>
  <c r="D114" i="1"/>
  <c r="C114" i="1" s="1"/>
  <c r="J113" i="1"/>
  <c r="G113" i="1"/>
  <c r="F113" i="1" s="1"/>
  <c r="D113" i="1"/>
  <c r="C113" i="1" s="1"/>
  <c r="K112" i="1"/>
  <c r="H112" i="1"/>
  <c r="G112" i="1"/>
  <c r="F112" i="1" s="1"/>
  <c r="E112" i="1"/>
  <c r="J111" i="1"/>
  <c r="I111" i="1"/>
  <c r="G111" i="1"/>
  <c r="F111" i="1"/>
  <c r="D111" i="1"/>
  <c r="C111" i="1"/>
  <c r="J110" i="1"/>
  <c r="I110" i="1"/>
  <c r="G110" i="1"/>
  <c r="F110" i="1"/>
  <c r="D110" i="1"/>
  <c r="C110" i="1"/>
  <c r="K109" i="1"/>
  <c r="J109" i="1"/>
  <c r="I109" i="1" s="1"/>
  <c r="H109" i="1"/>
  <c r="F109" i="1" s="1"/>
  <c r="G109" i="1"/>
  <c r="E109" i="1"/>
  <c r="D109" i="1"/>
  <c r="C109" i="1" s="1"/>
  <c r="J108" i="1"/>
  <c r="I108" i="1" s="1"/>
  <c r="G108" i="1"/>
  <c r="F108" i="1" s="1"/>
  <c r="D108" i="1"/>
  <c r="C108" i="1" s="1"/>
  <c r="J107" i="1"/>
  <c r="I107" i="1" s="1"/>
  <c r="G107" i="1"/>
  <c r="F107" i="1" s="1"/>
  <c r="D107" i="1"/>
  <c r="C107" i="1" s="1"/>
  <c r="J106" i="1"/>
  <c r="I106" i="1" s="1"/>
  <c r="G106" i="1"/>
  <c r="D106" i="1"/>
  <c r="C106" i="1" s="1"/>
  <c r="J105" i="1"/>
  <c r="G105" i="1"/>
  <c r="F105" i="1" s="1"/>
  <c r="D105" i="1"/>
  <c r="K104" i="1"/>
  <c r="H104" i="1"/>
  <c r="E104" i="1"/>
  <c r="J103" i="1"/>
  <c r="I103" i="1"/>
  <c r="G103" i="1"/>
  <c r="G101" i="1" s="1"/>
  <c r="F103" i="1"/>
  <c r="D103" i="1"/>
  <c r="C103" i="1"/>
  <c r="J102" i="1"/>
  <c r="I102" i="1"/>
  <c r="I101" i="1" s="1"/>
  <c r="G102" i="1"/>
  <c r="F102" i="1"/>
  <c r="D102" i="1"/>
  <c r="C102" i="1"/>
  <c r="C101" i="1" s="1"/>
  <c r="K101" i="1"/>
  <c r="J101" i="1"/>
  <c r="H101" i="1"/>
  <c r="F101" i="1"/>
  <c r="E101" i="1"/>
  <c r="D101" i="1"/>
  <c r="J100" i="1"/>
  <c r="G100" i="1"/>
  <c r="F100" i="1" s="1"/>
  <c r="D100" i="1"/>
  <c r="K99" i="1"/>
  <c r="H99" i="1"/>
  <c r="G99" i="1"/>
  <c r="F99" i="1" s="1"/>
  <c r="E99" i="1"/>
  <c r="J98" i="1"/>
  <c r="I98" i="1"/>
  <c r="G98" i="1"/>
  <c r="G96" i="1" s="1"/>
  <c r="F98" i="1"/>
  <c r="D98" i="1"/>
  <c r="C98" i="1"/>
  <c r="J97" i="1"/>
  <c r="I97" i="1"/>
  <c r="G97" i="1"/>
  <c r="F97" i="1"/>
  <c r="D97" i="1"/>
  <c r="C97" i="1"/>
  <c r="K96" i="1"/>
  <c r="J96" i="1"/>
  <c r="I96" i="1" s="1"/>
  <c r="H96" i="1"/>
  <c r="F96" i="1"/>
  <c r="E96" i="1"/>
  <c r="D96" i="1"/>
  <c r="C96" i="1" s="1"/>
  <c r="J95" i="1"/>
  <c r="I95" i="1" s="1"/>
  <c r="G95" i="1"/>
  <c r="F95" i="1" s="1"/>
  <c r="D95" i="1"/>
  <c r="C95" i="1" s="1"/>
  <c r="J94" i="1"/>
  <c r="I94" i="1" s="1"/>
  <c r="G94" i="1"/>
  <c r="D94" i="1"/>
  <c r="D92" i="1" s="1"/>
  <c r="C92" i="1" s="1"/>
  <c r="J93" i="1"/>
  <c r="I93" i="1" s="1"/>
  <c r="G93" i="1"/>
  <c r="F93" i="1" s="1"/>
  <c r="D93" i="1"/>
  <c r="C93" i="1" s="1"/>
  <c r="K92" i="1"/>
  <c r="H92" i="1"/>
  <c r="E92" i="1"/>
  <c r="J91" i="1"/>
  <c r="I91" i="1"/>
  <c r="G91" i="1"/>
  <c r="F91" i="1"/>
  <c r="D91" i="1"/>
  <c r="C91" i="1"/>
  <c r="J90" i="1"/>
  <c r="I90" i="1"/>
  <c r="G90" i="1"/>
  <c r="F90" i="1"/>
  <c r="D90" i="1"/>
  <c r="C90" i="1"/>
  <c r="J89" i="1"/>
  <c r="I89" i="1"/>
  <c r="G89" i="1"/>
  <c r="F89" i="1"/>
  <c r="D89" i="1"/>
  <c r="C89" i="1"/>
  <c r="K88" i="1"/>
  <c r="J88" i="1"/>
  <c r="I88" i="1" s="1"/>
  <c r="H88" i="1"/>
  <c r="F88" i="1" s="1"/>
  <c r="G88" i="1"/>
  <c r="E88" i="1"/>
  <c r="D88" i="1"/>
  <c r="C88" i="1" s="1"/>
  <c r="J87" i="1"/>
  <c r="I87" i="1" s="1"/>
  <c r="G87" i="1"/>
  <c r="F87" i="1" s="1"/>
  <c r="D87" i="1"/>
  <c r="C87" i="1" s="1"/>
  <c r="J86" i="1"/>
  <c r="I86" i="1" s="1"/>
  <c r="G86" i="1"/>
  <c r="F86" i="1" s="1"/>
  <c r="D86" i="1"/>
  <c r="C86" i="1" s="1"/>
  <c r="J85" i="1"/>
  <c r="I85" i="1" s="1"/>
  <c r="G85" i="1"/>
  <c r="F85" i="1" s="1"/>
  <c r="D85" i="1"/>
  <c r="C85" i="1" s="1"/>
  <c r="J84" i="1"/>
  <c r="G84" i="1"/>
  <c r="F84" i="1" s="1"/>
  <c r="D84" i="1"/>
  <c r="J83" i="1"/>
  <c r="I83" i="1" s="1"/>
  <c r="G83" i="1"/>
  <c r="F83" i="1" s="1"/>
  <c r="D83" i="1"/>
  <c r="C83" i="1" s="1"/>
  <c r="K82" i="1"/>
  <c r="H82" i="1"/>
  <c r="E82" i="1"/>
  <c r="E81" i="1" s="1"/>
  <c r="E80" i="1" s="1"/>
  <c r="J79" i="1"/>
  <c r="I79" i="1"/>
  <c r="G79" i="1"/>
  <c r="F79" i="1"/>
  <c r="D79" i="1"/>
  <c r="C79" i="1"/>
  <c r="K78" i="1"/>
  <c r="J78" i="1"/>
  <c r="I78" i="1" s="1"/>
  <c r="H78" i="1"/>
  <c r="F78" i="1" s="1"/>
  <c r="G78" i="1"/>
  <c r="E78" i="1"/>
  <c r="D78" i="1"/>
  <c r="C78" i="1" s="1"/>
  <c r="K77" i="1"/>
  <c r="I77" i="1" s="1"/>
  <c r="H77" i="1"/>
  <c r="E77" i="1"/>
  <c r="C77" i="1" s="1"/>
  <c r="J76" i="1"/>
  <c r="G76" i="1"/>
  <c r="F76" i="1" s="1"/>
  <c r="D76" i="1"/>
  <c r="C76" i="1" s="1"/>
  <c r="K75" i="1"/>
  <c r="K74" i="1" s="1"/>
  <c r="G75" i="1"/>
  <c r="D75" i="1"/>
  <c r="K73" i="1"/>
  <c r="I73" i="1" s="1"/>
  <c r="H73" i="1"/>
  <c r="F73" i="1" s="1"/>
  <c r="E73" i="1"/>
  <c r="C73" i="1"/>
  <c r="K72" i="1"/>
  <c r="I72" i="1" s="1"/>
  <c r="H72" i="1"/>
  <c r="F72" i="1" s="1"/>
  <c r="E72" i="1"/>
  <c r="C71" i="1"/>
  <c r="J70" i="1"/>
  <c r="H70" i="1"/>
  <c r="F70" i="1" s="1"/>
  <c r="G70" i="1"/>
  <c r="D70" i="1"/>
  <c r="J69" i="1"/>
  <c r="I69" i="1" s="1"/>
  <c r="G69" i="1"/>
  <c r="F69" i="1" s="1"/>
  <c r="D69" i="1"/>
  <c r="C69" i="1" s="1"/>
  <c r="J68" i="1"/>
  <c r="J67" i="1" s="1"/>
  <c r="I68" i="1"/>
  <c r="G68" i="1"/>
  <c r="F68" i="1" s="1"/>
  <c r="D68" i="1"/>
  <c r="C68" i="1" s="1"/>
  <c r="K67" i="1"/>
  <c r="K66" i="1" s="1"/>
  <c r="H67" i="1"/>
  <c r="G67" i="1"/>
  <c r="F67" i="1" s="1"/>
  <c r="E67" i="1"/>
  <c r="E66" i="1" s="1"/>
  <c r="H66" i="1"/>
  <c r="K65" i="1"/>
  <c r="I65" i="1" s="1"/>
  <c r="H65" i="1"/>
  <c r="F65" i="1" s="1"/>
  <c r="E65" i="1"/>
  <c r="C65" i="1" s="1"/>
  <c r="J64" i="1"/>
  <c r="J63" i="1" s="1"/>
  <c r="G64" i="1"/>
  <c r="F64" i="1" s="1"/>
  <c r="D64" i="1"/>
  <c r="C64" i="1" s="1"/>
  <c r="K63" i="1"/>
  <c r="K62" i="1" s="1"/>
  <c r="H63" i="1"/>
  <c r="G63" i="1"/>
  <c r="F63" i="1" s="1"/>
  <c r="E63" i="1"/>
  <c r="E62" i="1" s="1"/>
  <c r="H62" i="1"/>
  <c r="K61" i="1"/>
  <c r="I61" i="1" s="1"/>
  <c r="H61" i="1"/>
  <c r="F61" i="1" s="1"/>
  <c r="E61" i="1"/>
  <c r="C61" i="1" s="1"/>
  <c r="J60" i="1"/>
  <c r="I60" i="1" s="1"/>
  <c r="G60" i="1"/>
  <c r="F60" i="1" s="1"/>
  <c r="D60" i="1"/>
  <c r="C60" i="1" s="1"/>
  <c r="K59" i="1"/>
  <c r="G59" i="1"/>
  <c r="E59" i="1"/>
  <c r="K58" i="1"/>
  <c r="I58" i="1"/>
  <c r="H58" i="1"/>
  <c r="F58" i="1"/>
  <c r="E58" i="1"/>
  <c r="C58" i="1"/>
  <c r="J57" i="1"/>
  <c r="I57" i="1"/>
  <c r="G57" i="1"/>
  <c r="F57" i="1"/>
  <c r="D57" i="1"/>
  <c r="C57" i="1"/>
  <c r="K56" i="1"/>
  <c r="J56" i="1"/>
  <c r="I56" i="1" s="1"/>
  <c r="H56" i="1"/>
  <c r="F56" i="1" s="1"/>
  <c r="G56" i="1"/>
  <c r="E56" i="1"/>
  <c r="D56" i="1"/>
  <c r="C56" i="1" s="1"/>
  <c r="J55" i="1"/>
  <c r="I55" i="1" s="1"/>
  <c r="G55" i="1"/>
  <c r="F55" i="1" s="1"/>
  <c r="D55" i="1"/>
  <c r="C55" i="1" s="1"/>
  <c r="K54" i="1"/>
  <c r="K53" i="1" s="1"/>
  <c r="K52" i="1" s="1"/>
  <c r="H54" i="1"/>
  <c r="G54" i="1"/>
  <c r="F54" i="1" s="1"/>
  <c r="E54" i="1"/>
  <c r="E53" i="1" s="1"/>
  <c r="K50" i="1"/>
  <c r="I50" i="1" s="1"/>
  <c r="I49" i="1" s="1"/>
  <c r="H50" i="1"/>
  <c r="F50" i="1" s="1"/>
  <c r="F49" i="1" s="1"/>
  <c r="E50" i="1"/>
  <c r="C50" i="1" s="1"/>
  <c r="C49" i="1" s="1"/>
  <c r="K49" i="1"/>
  <c r="J49" i="1"/>
  <c r="G49" i="1"/>
  <c r="E49" i="1"/>
  <c r="D49" i="1"/>
  <c r="J48" i="1"/>
  <c r="I48" i="1"/>
  <c r="G48" i="1"/>
  <c r="F48" i="1"/>
  <c r="D48" i="1"/>
  <c r="C48" i="1"/>
  <c r="K47" i="1"/>
  <c r="J47" i="1"/>
  <c r="I47" i="1" s="1"/>
  <c r="H47" i="1"/>
  <c r="H46" i="1" s="1"/>
  <c r="G47" i="1"/>
  <c r="F47" i="1"/>
  <c r="E47" i="1"/>
  <c r="D47" i="1"/>
  <c r="C47" i="1" s="1"/>
  <c r="C46" i="1" s="1"/>
  <c r="K46" i="1"/>
  <c r="G46" i="1"/>
  <c r="E46" i="1"/>
  <c r="K45" i="1"/>
  <c r="K44" i="1" s="1"/>
  <c r="I45" i="1"/>
  <c r="H45" i="1"/>
  <c r="F45" i="1"/>
  <c r="E45" i="1"/>
  <c r="C45" i="1"/>
  <c r="J44" i="1"/>
  <c r="H44" i="1"/>
  <c r="G44" i="1"/>
  <c r="F44" i="1"/>
  <c r="E44" i="1"/>
  <c r="D44" i="1"/>
  <c r="C44" i="1" s="1"/>
  <c r="K43" i="1"/>
  <c r="I43" i="1" s="1"/>
  <c r="H43" i="1"/>
  <c r="H42" i="1" s="1"/>
  <c r="H41" i="1" s="1"/>
  <c r="E43" i="1"/>
  <c r="C43" i="1" s="1"/>
  <c r="J42" i="1"/>
  <c r="G42" i="1"/>
  <c r="F42" i="1" s="1"/>
  <c r="E42" i="1"/>
  <c r="E41" i="1" s="1"/>
  <c r="D42" i="1"/>
  <c r="J41" i="1"/>
  <c r="D41" i="1"/>
  <c r="C41" i="1" s="1"/>
  <c r="K40" i="1"/>
  <c r="I40" i="1" s="1"/>
  <c r="H40" i="1"/>
  <c r="H39" i="1" s="1"/>
  <c r="E40" i="1"/>
  <c r="C40" i="1" s="1"/>
  <c r="J39" i="1"/>
  <c r="G39" i="1"/>
  <c r="F39" i="1" s="1"/>
  <c r="E39" i="1"/>
  <c r="D39" i="1"/>
  <c r="J38" i="1"/>
  <c r="D38" i="1"/>
  <c r="J37" i="1"/>
  <c r="I37" i="1" s="1"/>
  <c r="G37" i="1"/>
  <c r="F37" i="1" s="1"/>
  <c r="D37" i="1"/>
  <c r="C37" i="1" s="1"/>
  <c r="K36" i="1"/>
  <c r="H36" i="1"/>
  <c r="G36" i="1"/>
  <c r="F36" i="1" s="1"/>
  <c r="E36" i="1"/>
  <c r="K35" i="1"/>
  <c r="J35" i="1"/>
  <c r="I35" i="1" s="1"/>
  <c r="H35" i="1"/>
  <c r="H34" i="1" s="1"/>
  <c r="H28" i="1" s="1"/>
  <c r="G35" i="1"/>
  <c r="F35" i="1"/>
  <c r="E35" i="1"/>
  <c r="D35" i="1"/>
  <c r="C35" i="1" s="1"/>
  <c r="K34" i="1"/>
  <c r="K28" i="1" s="1"/>
  <c r="G34" i="1"/>
  <c r="F34" i="1" s="1"/>
  <c r="E34" i="1"/>
  <c r="J33" i="1"/>
  <c r="I33" i="1"/>
  <c r="G33" i="1"/>
  <c r="F33" i="1"/>
  <c r="D33" i="1"/>
  <c r="C33" i="1"/>
  <c r="K32" i="1"/>
  <c r="J32" i="1"/>
  <c r="I32" i="1" s="1"/>
  <c r="H32" i="1"/>
  <c r="F32" i="1" s="1"/>
  <c r="G32" i="1"/>
  <c r="E32" i="1"/>
  <c r="E28" i="1" s="1"/>
  <c r="D32" i="1"/>
  <c r="C32" i="1" s="1"/>
  <c r="J31" i="1"/>
  <c r="I31" i="1" s="1"/>
  <c r="G31" i="1"/>
  <c r="F31" i="1" s="1"/>
  <c r="D31" i="1"/>
  <c r="C31" i="1" s="1"/>
  <c r="J30" i="1"/>
  <c r="J29" i="1" s="1"/>
  <c r="I29" i="1" s="1"/>
  <c r="G30" i="1"/>
  <c r="F30" i="1" s="1"/>
  <c r="D30" i="1"/>
  <c r="C30" i="1" s="1"/>
  <c r="K29" i="1"/>
  <c r="H29" i="1"/>
  <c r="G29" i="1"/>
  <c r="F29" i="1" s="1"/>
  <c r="E29" i="1"/>
  <c r="K27" i="1"/>
  <c r="I27" i="1" s="1"/>
  <c r="J27" i="1"/>
  <c r="H27" i="1"/>
  <c r="G27" i="1"/>
  <c r="F27" i="1" s="1"/>
  <c r="E27" i="1"/>
  <c r="D27" i="1"/>
  <c r="C27" i="1"/>
  <c r="K26" i="1"/>
  <c r="J26" i="1"/>
  <c r="I26" i="1" s="1"/>
  <c r="H26" i="1"/>
  <c r="F26" i="1" s="1"/>
  <c r="G26" i="1"/>
  <c r="E26" i="1"/>
  <c r="D26" i="1"/>
  <c r="C26" i="1" s="1"/>
  <c r="K25" i="1"/>
  <c r="J25" i="1"/>
  <c r="I25" i="1"/>
  <c r="H25" i="1"/>
  <c r="G25" i="1"/>
  <c r="F25" i="1" s="1"/>
  <c r="E25" i="1"/>
  <c r="C25" i="1" s="1"/>
  <c r="D25" i="1"/>
  <c r="K24" i="1"/>
  <c r="J24" i="1"/>
  <c r="I24" i="1" s="1"/>
  <c r="H24" i="1"/>
  <c r="H23" i="1" s="1"/>
  <c r="G24" i="1"/>
  <c r="F24" i="1"/>
  <c r="E24" i="1"/>
  <c r="D24" i="1"/>
  <c r="C24" i="1" s="1"/>
  <c r="K23" i="1"/>
  <c r="G23" i="1"/>
  <c r="F23" i="1" s="1"/>
  <c r="E23" i="1"/>
  <c r="K22" i="1"/>
  <c r="J22" i="1"/>
  <c r="I22" i="1" s="1"/>
  <c r="H22" i="1"/>
  <c r="F22" i="1" s="1"/>
  <c r="G22" i="1"/>
  <c r="E22" i="1"/>
  <c r="D22" i="1"/>
  <c r="C22" i="1" s="1"/>
  <c r="K21" i="1"/>
  <c r="J21" i="1"/>
  <c r="I21" i="1"/>
  <c r="H21" i="1"/>
  <c r="G21" i="1"/>
  <c r="F21" i="1" s="1"/>
  <c r="E21" i="1"/>
  <c r="C21" i="1" s="1"/>
  <c r="D21" i="1"/>
  <c r="K20" i="1"/>
  <c r="J20" i="1"/>
  <c r="I20" i="1" s="1"/>
  <c r="H20" i="1"/>
  <c r="G20" i="1"/>
  <c r="F20" i="1"/>
  <c r="E20" i="1"/>
  <c r="D20" i="1"/>
  <c r="C20" i="1" s="1"/>
  <c r="K19" i="1"/>
  <c r="I19" i="1" s="1"/>
  <c r="J19" i="1"/>
  <c r="H19" i="1"/>
  <c r="G19" i="1"/>
  <c r="F19" i="1" s="1"/>
  <c r="E19" i="1"/>
  <c r="D19" i="1"/>
  <c r="C19" i="1"/>
  <c r="K18" i="1"/>
  <c r="J18" i="1"/>
  <c r="I18" i="1" s="1"/>
  <c r="H18" i="1"/>
  <c r="G18" i="1"/>
  <c r="F18" i="1"/>
  <c r="E18" i="1"/>
  <c r="D18" i="1"/>
  <c r="C18" i="1" s="1"/>
  <c r="K17" i="1"/>
  <c r="J17" i="1"/>
  <c r="I17" i="1"/>
  <c r="H17" i="1"/>
  <c r="G17" i="1"/>
  <c r="F17" i="1" s="1"/>
  <c r="E17" i="1"/>
  <c r="D17" i="1"/>
  <c r="C17" i="1"/>
  <c r="K16" i="1"/>
  <c r="J16" i="1"/>
  <c r="I16" i="1" s="1"/>
  <c r="H16" i="1"/>
  <c r="G16" i="1"/>
  <c r="F16" i="1"/>
  <c r="E16" i="1"/>
  <c r="D16" i="1"/>
  <c r="C16" i="1" s="1"/>
  <c r="K15" i="1"/>
  <c r="K14" i="1" s="1"/>
  <c r="K13" i="1" s="1"/>
  <c r="J15" i="1"/>
  <c r="I15" i="1"/>
  <c r="H15" i="1"/>
  <c r="G15" i="1"/>
  <c r="F15" i="1" s="1"/>
  <c r="E15" i="1"/>
  <c r="E14" i="1" s="1"/>
  <c r="E13" i="1" s="1"/>
  <c r="D15" i="1"/>
  <c r="J14" i="1"/>
  <c r="H14" i="1"/>
  <c r="H13" i="1" s="1"/>
  <c r="D14" i="1"/>
  <c r="C14" i="1" s="1"/>
  <c r="K51" i="1" l="1"/>
  <c r="I14" i="1"/>
  <c r="E52" i="1"/>
  <c r="E38" i="1"/>
  <c r="C38" i="1" s="1"/>
  <c r="H38" i="1"/>
  <c r="H12" i="1" s="1"/>
  <c r="I44" i="1"/>
  <c r="F46" i="1"/>
  <c r="I63" i="1"/>
  <c r="J62" i="1"/>
  <c r="I62" i="1" s="1"/>
  <c r="I67" i="1"/>
  <c r="J66" i="1"/>
  <c r="I66" i="1" s="1"/>
  <c r="C75" i="1"/>
  <c r="C72" i="1"/>
  <c r="E70" i="1"/>
  <c r="C70" i="1" s="1"/>
  <c r="C105" i="1"/>
  <c r="D104" i="1"/>
  <c r="C104" i="1" s="1"/>
  <c r="F106" i="1"/>
  <c r="G104" i="1"/>
  <c r="F104" i="1" s="1"/>
  <c r="C123" i="1"/>
  <c r="D122" i="1"/>
  <c r="C122" i="1" s="1"/>
  <c r="F124" i="1"/>
  <c r="G122" i="1"/>
  <c r="I164" i="1"/>
  <c r="J147" i="1"/>
  <c r="F203" i="1"/>
  <c r="G201" i="1"/>
  <c r="F201" i="1" s="1"/>
  <c r="D13" i="1"/>
  <c r="G14" i="1"/>
  <c r="J23" i="1"/>
  <c r="I23" i="1" s="1"/>
  <c r="D29" i="1"/>
  <c r="C29" i="1" s="1"/>
  <c r="I30" i="1"/>
  <c r="D34" i="1"/>
  <c r="J36" i="1"/>
  <c r="I36" i="1" s="1"/>
  <c r="G38" i="1"/>
  <c r="F38" i="1" s="1"/>
  <c r="F40" i="1"/>
  <c r="G41" i="1"/>
  <c r="F41" i="1" s="1"/>
  <c r="F43" i="1"/>
  <c r="D46" i="1"/>
  <c r="H49" i="1"/>
  <c r="G53" i="1"/>
  <c r="J54" i="1"/>
  <c r="J59" i="1"/>
  <c r="I59" i="1" s="1"/>
  <c r="D63" i="1"/>
  <c r="I64" i="1"/>
  <c r="G66" i="1"/>
  <c r="F66" i="1" s="1"/>
  <c r="I70" i="1"/>
  <c r="D74" i="1"/>
  <c r="E75" i="1"/>
  <c r="E74" i="1" s="1"/>
  <c r="F77" i="1"/>
  <c r="H75" i="1"/>
  <c r="H74" i="1" s="1"/>
  <c r="G82" i="1"/>
  <c r="I84" i="1"/>
  <c r="J82" i="1"/>
  <c r="I100" i="1"/>
  <c r="J99" i="1"/>
  <c r="I99" i="1" s="1"/>
  <c r="J112" i="1"/>
  <c r="I112" i="1" s="1"/>
  <c r="H122" i="1"/>
  <c r="H81" i="1" s="1"/>
  <c r="H80" i="1" s="1"/>
  <c r="F125" i="1"/>
  <c r="I130" i="1"/>
  <c r="K129" i="1"/>
  <c r="I129" i="1" s="1"/>
  <c r="G133" i="1"/>
  <c r="F133" i="1" s="1"/>
  <c r="F144" i="1"/>
  <c r="G143" i="1"/>
  <c r="I183" i="1"/>
  <c r="J182" i="1"/>
  <c r="C15" i="1"/>
  <c r="C39" i="1"/>
  <c r="K39" i="1"/>
  <c r="C42" i="1"/>
  <c r="K42" i="1"/>
  <c r="K70" i="1"/>
  <c r="G74" i="1"/>
  <c r="I105" i="1"/>
  <c r="J104" i="1"/>
  <c r="I104" i="1" s="1"/>
  <c r="I123" i="1"/>
  <c r="J122" i="1"/>
  <c r="I122" i="1" s="1"/>
  <c r="C207" i="1"/>
  <c r="E206" i="1"/>
  <c r="I209" i="1"/>
  <c r="J208" i="1"/>
  <c r="I208" i="1" s="1"/>
  <c r="C234" i="1"/>
  <c r="D233" i="1"/>
  <c r="J13" i="1"/>
  <c r="D23" i="1"/>
  <c r="C23" i="1" s="1"/>
  <c r="G28" i="1"/>
  <c r="F28" i="1" s="1"/>
  <c r="J34" i="1"/>
  <c r="D36" i="1"/>
  <c r="C36" i="1" s="1"/>
  <c r="J46" i="1"/>
  <c r="I46" i="1" s="1"/>
  <c r="D54" i="1"/>
  <c r="D59" i="1"/>
  <c r="C59" i="1" s="1"/>
  <c r="H59" i="1"/>
  <c r="H53" i="1" s="1"/>
  <c r="H52" i="1" s="1"/>
  <c r="G62" i="1"/>
  <c r="F62" i="1" s="1"/>
  <c r="D67" i="1"/>
  <c r="I76" i="1"/>
  <c r="J75" i="1"/>
  <c r="K81" i="1"/>
  <c r="K80" i="1" s="1"/>
  <c r="C84" i="1"/>
  <c r="D82" i="1"/>
  <c r="F94" i="1"/>
  <c r="G92" i="1"/>
  <c r="F92" i="1" s="1"/>
  <c r="C100" i="1"/>
  <c r="D99" i="1"/>
  <c r="C99" i="1" s="1"/>
  <c r="J92" i="1"/>
  <c r="I92" i="1" s="1"/>
  <c r="C94" i="1"/>
  <c r="D112" i="1"/>
  <c r="C112" i="1" s="1"/>
  <c r="I113" i="1"/>
  <c r="F130" i="1"/>
  <c r="F129" i="1" s="1"/>
  <c r="D133" i="1"/>
  <c r="C133" i="1" s="1"/>
  <c r="H142" i="1"/>
  <c r="K142" i="1"/>
  <c r="I143" i="1"/>
  <c r="I184" i="1"/>
  <c r="K182" i="1"/>
  <c r="K179" i="1" s="1"/>
  <c r="I202" i="1"/>
  <c r="J201" i="1"/>
  <c r="I201" i="1" s="1"/>
  <c r="F204" i="1"/>
  <c r="C206" i="1"/>
  <c r="C209" i="1"/>
  <c r="D208" i="1"/>
  <c r="C208" i="1" s="1"/>
  <c r="I211" i="1"/>
  <c r="J210" i="1"/>
  <c r="I210" i="1" s="1"/>
  <c r="I219" i="1"/>
  <c r="J218" i="1"/>
  <c r="I218" i="1" s="1"/>
  <c r="E233" i="1"/>
  <c r="E141" i="1" s="1"/>
  <c r="E140" i="1" s="1"/>
  <c r="I142" i="1"/>
  <c r="C151" i="1"/>
  <c r="D150" i="1"/>
  <c r="I156" i="1"/>
  <c r="K147" i="1"/>
  <c r="C183" i="1"/>
  <c r="D182" i="1"/>
  <c r="C182" i="1" s="1"/>
  <c r="F184" i="1"/>
  <c r="G182" i="1"/>
  <c r="C211" i="1"/>
  <c r="D210" i="1"/>
  <c r="C210" i="1" s="1"/>
  <c r="I215" i="1"/>
  <c r="J214" i="1"/>
  <c r="I214" i="1" s="1"/>
  <c r="C219" i="1"/>
  <c r="D218" i="1"/>
  <c r="C218" i="1" s="1"/>
  <c r="J133" i="1"/>
  <c r="I133" i="1" s="1"/>
  <c r="F156" i="1"/>
  <c r="G147" i="1"/>
  <c r="C180" i="1"/>
  <c r="D179" i="1"/>
  <c r="C179" i="1" s="1"/>
  <c r="E182" i="1"/>
  <c r="E179" i="1" s="1"/>
  <c r="C202" i="1"/>
  <c r="D201" i="1"/>
  <c r="C201" i="1" s="1"/>
  <c r="I207" i="1"/>
  <c r="K206" i="1"/>
  <c r="I206" i="1" s="1"/>
  <c r="I222" i="1"/>
  <c r="F223" i="1"/>
  <c r="G222" i="1"/>
  <c r="F222" i="1" s="1"/>
  <c r="D212" i="1"/>
  <c r="C212" i="1" s="1"/>
  <c r="D215" i="1"/>
  <c r="H215" i="1"/>
  <c r="H214" i="1" l="1"/>
  <c r="H141" i="1" s="1"/>
  <c r="H140" i="1" s="1"/>
  <c r="F215" i="1"/>
  <c r="C67" i="1"/>
  <c r="D66" i="1"/>
  <c r="C66" i="1" s="1"/>
  <c r="C54" i="1"/>
  <c r="D53" i="1"/>
  <c r="C215" i="1"/>
  <c r="D214" i="1"/>
  <c r="C214" i="1" s="1"/>
  <c r="F74" i="1"/>
  <c r="I182" i="1"/>
  <c r="I82" i="1"/>
  <c r="J81" i="1"/>
  <c r="I54" i="1"/>
  <c r="J53" i="1"/>
  <c r="F122" i="1"/>
  <c r="E51" i="1"/>
  <c r="E12" i="1"/>
  <c r="F147" i="1"/>
  <c r="I75" i="1"/>
  <c r="J74" i="1"/>
  <c r="I74" i="1" s="1"/>
  <c r="H51" i="1"/>
  <c r="H11" i="1" s="1"/>
  <c r="I13" i="1"/>
  <c r="F75" i="1"/>
  <c r="I39" i="1"/>
  <c r="F53" i="1"/>
  <c r="G52" i="1"/>
  <c r="C34" i="1"/>
  <c r="D28" i="1"/>
  <c r="C28" i="1" s="1"/>
  <c r="F14" i="1"/>
  <c r="G13" i="1"/>
  <c r="I147" i="1"/>
  <c r="J179" i="1"/>
  <c r="I179" i="1" s="1"/>
  <c r="G179" i="1"/>
  <c r="F179" i="1" s="1"/>
  <c r="F182" i="1"/>
  <c r="K141" i="1"/>
  <c r="K140" i="1" s="1"/>
  <c r="G214" i="1"/>
  <c r="F214" i="1" s="1"/>
  <c r="C82" i="1"/>
  <c r="D81" i="1"/>
  <c r="I34" i="1"/>
  <c r="J28" i="1"/>
  <c r="I28" i="1" s="1"/>
  <c r="C233" i="1"/>
  <c r="F143" i="1"/>
  <c r="G142" i="1"/>
  <c r="F142" i="1" s="1"/>
  <c r="F82" i="1"/>
  <c r="G81" i="1"/>
  <c r="C74" i="1"/>
  <c r="C63" i="1"/>
  <c r="D62" i="1"/>
  <c r="C62" i="1" s="1"/>
  <c r="C13" i="1"/>
  <c r="D12" i="1"/>
  <c r="F59" i="1"/>
  <c r="K41" i="1"/>
  <c r="I41" i="1" s="1"/>
  <c r="I42" i="1"/>
  <c r="D147" i="1"/>
  <c r="C150" i="1"/>
  <c r="D141" i="1" l="1"/>
  <c r="C147" i="1"/>
  <c r="C12" i="1"/>
  <c r="C81" i="1"/>
  <c r="D80" i="1"/>
  <c r="C80" i="1" s="1"/>
  <c r="J141" i="1"/>
  <c r="K38" i="1"/>
  <c r="G141" i="1"/>
  <c r="I53" i="1"/>
  <c r="J52" i="1"/>
  <c r="C53" i="1"/>
  <c r="D52" i="1"/>
  <c r="F81" i="1"/>
  <c r="G80" i="1"/>
  <c r="F80" i="1" s="1"/>
  <c r="F13" i="1"/>
  <c r="G12" i="1"/>
  <c r="F52" i="1"/>
  <c r="G51" i="1"/>
  <c r="F51" i="1" s="1"/>
  <c r="E11" i="1"/>
  <c r="E236" i="1" s="1"/>
  <c r="H236" i="1"/>
  <c r="J12" i="1"/>
  <c r="I81" i="1"/>
  <c r="J80" i="1"/>
  <c r="I80" i="1" s="1"/>
  <c r="C52" i="1" l="1"/>
  <c r="D51" i="1"/>
  <c r="F141" i="1"/>
  <c r="G140" i="1"/>
  <c r="K12" i="1"/>
  <c r="K11" i="1" s="1"/>
  <c r="K236" i="1" s="1"/>
  <c r="I38" i="1"/>
  <c r="I52" i="1"/>
  <c r="J51" i="1"/>
  <c r="I51" i="1" s="1"/>
  <c r="I141" i="1"/>
  <c r="J140" i="1"/>
  <c r="I12" i="1"/>
  <c r="F12" i="1"/>
  <c r="G11" i="1"/>
  <c r="F11" i="1" s="1"/>
  <c r="C141" i="1"/>
  <c r="C140" i="1" s="1"/>
  <c r="D140" i="1"/>
  <c r="I140" i="1" l="1"/>
  <c r="C51" i="1"/>
  <c r="D11" i="1"/>
  <c r="C11" i="1" s="1"/>
  <c r="J11" i="1"/>
  <c r="I11" i="1" s="1"/>
  <c r="G236" i="1"/>
  <c r="F236" i="1" s="1"/>
  <c r="F140" i="1"/>
  <c r="J236" i="1" l="1"/>
  <c r="I236" i="1" s="1"/>
  <c r="D236" i="1"/>
  <c r="C236" i="1" s="1"/>
</calcChain>
</file>

<file path=xl/sharedStrings.xml><?xml version="1.0" encoding="utf-8"?>
<sst xmlns="http://schemas.openxmlformats.org/spreadsheetml/2006/main" count="467" uniqueCount="403">
  <si>
    <t>к приложению №1 Решения                                                                                                                                                  Алексеевской районной Думы</t>
  </si>
  <si>
    <t xml:space="preserve"> от "__ " _________ 2025  г. №____</t>
  </si>
  <si>
    <t xml:space="preserve">ОБЪЕМ ПОСТУПЛЕНИЯ ДОХОДОВ ПО ОСНОВНЫМ ИСТОЧНИКАМ </t>
  </si>
  <si>
    <t>В КОНСОЛИДИРОВАННЫЙ БЮДЖЕТ АЛЕКСЕЕВСКОГО МУНИЦИПАЛЬНОГО РАЙОНА НА 2026-2028 ГОДЫ.</t>
  </si>
  <si>
    <t>(тыс. руб.)</t>
  </si>
  <si>
    <t>Наименование показателей</t>
  </si>
  <si>
    <t xml:space="preserve">Коды по бюджетной классификации </t>
  </si>
  <si>
    <t>Всего в консолиди-рованный бюджет  в 2026 году</t>
  </si>
  <si>
    <t>в том числе:</t>
  </si>
  <si>
    <t>Всего в консолиди-рованный бюджет  в 2027 году</t>
  </si>
  <si>
    <t>Всего в консолиди-рованный бюджет  в 2028 году</t>
  </si>
  <si>
    <t xml:space="preserve">в бюджет района </t>
  </si>
  <si>
    <t>в бюджеты сельских поселений</t>
  </si>
  <si>
    <t>НАЛОГОВЫЕ И НЕНАЛОГОВЫЕ ДОХОДЫ</t>
  </si>
  <si>
    <t xml:space="preserve">000 1 00 00000 00 0000 000 </t>
  </si>
  <si>
    <t>НАЛОГОВЫЕ ДОХОДЫ</t>
  </si>
  <si>
    <t>Налоги на прибыль, доходы</t>
  </si>
  <si>
    <t>000 1 01 00000 00 0000 000</t>
  </si>
  <si>
    <t>Налог на доходы физических 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</si>
  <si>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</si>
  <si>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осуществляется в соответствии со статьями 227,227.1 и 228 Налогового кодекса Российской Федерации</t>
  </si>
  <si>
    <t>182 1 01 02010 01 0000 110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</si>
  <si>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</si>
  <si>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</si>
  <si>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физическими лицами в соответствии  со статьей 228 Налогового кодекса Российской Федерации</t>
  </si>
  <si>
    <t>182 1 01 02030 01 0000 110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</si>
  <si>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</si>
  <si>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>182 1 01 02040 01 0000 110</t>
  </si>
  <si>
    <t xml:space="preserve"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
</t>
  </si>
  <si>
    <t>182 1 01 02080 01 0000 110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</si>
  <si>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</si>
  <si>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</si>
  <si>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</si>
  <si>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182 101 02140 01 0000 110</t>
  </si>
  <si>
    <t>182 101 02150 01 0000 110</t>
  </si>
  <si>
    <t>НАЛОГИ НА ТОВАРЫ (РАБОТЫ, УСЛУГИ), РЕАЛИЗУЕМЫЕ НА ТЕРРИТОРИИ РОССИЙСКОЙ ФЕДЕРАЦИИ</t>
  </si>
  <si>
    <t>000 1 03 00000 00 0000 000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</si>
  <si>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</si>
  <si>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</si>
  <si>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</si>
  <si>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</si>
  <si>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</si>
  <si>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</si>
  <si>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</si>
  <si>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</si>
  <si>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</si>
  <si>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</si>
  <si>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налогооблажения</t>
  </si>
  <si>
    <t>000 1 05 01000 00 0000 000</t>
  </si>
  <si>
    <t>Налог, взимаемый с налогоплательщиков, выбравших в качестве объекта налогообложения доходы</t>
  </si>
  <si>
    <t>000 1 05 01011 01 0000 110</t>
  </si>
  <si>
    <t>Налог, взимаемый с налогоплательщиков, выбравших в качестве объекта налогообложения доходы, уменьшенные на величину расходов ( в том числе минимальный налог, зачисляемый в бюджеты субъектов РФ)</t>
  </si>
  <si>
    <t>000 1 05 01021 01 0000 110</t>
  </si>
  <si>
    <t>Единый налог на вмененный доход для отдельных видов деятельности</t>
  </si>
  <si>
    <t>000 1 05 02000 00 0000 110</t>
  </si>
  <si>
    <t>182 1 05 02010 02 0000 110</t>
  </si>
  <si>
    <t>Единый сельскохозяйственный налог</t>
  </si>
  <si>
    <t>000 1 05 03000 00 0000 110</t>
  </si>
  <si>
    <t>182 1 05 03010 01 0000 110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</si>
  <si>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</si>
  <si>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</si>
  <si>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</si>
  <si>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182 1 05 04020 02 0000 110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</si>
  <si>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</si>
  <si>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</si>
  <si>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</si>
  <si>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</si>
  <si>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обектам налогообложени, расположенным в границах сельских поселений</t>
  </si>
  <si>
    <t>182 1 06 01030 10 0000 110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</si>
  <si>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</si>
  <si>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</si>
  <si>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</si>
  <si>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</si>
  <si>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</si>
  <si>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182 1 06 06033 10 0000 110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</si>
  <si>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</si>
  <si>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</si>
  <si>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</si>
  <si>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</si>
  <si>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Государственная пошлина</t>
  </si>
  <si>
    <t>000 1 08 00000 00 0000 000</t>
  </si>
  <si>
    <t>Государственная пошлина, по делам рассматриваемым в судах общей юрисдикции, мировыми судьями</t>
  </si>
  <si>
    <t>000 1 08 03000 01 0000 110</t>
  </si>
  <si>
    <t>Государственная пошлина, по делам рассматриваемым в судах общей юрисдикции, мировыми судьями (за исключением Верховного Суда Российской Федерации)</t>
  </si>
  <si>
    <t>182 1 08 03010 01 0000 110</t>
  </si>
  <si>
    <t>Государственная пошлина за совершение нотариальных действий</t>
  </si>
  <si>
    <t>000 1 08 04020 00 0000 110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</si>
  <si>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</si>
  <si>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</si>
  <si>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НЕНАЛОГОВЫЕ ДОХОДЫ</t>
  </si>
  <si>
    <t>Доходы от использования имущества, находящегося в 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</si>
  <si>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</si>
  <si>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</si>
  <si>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</si>
  <si>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</si>
  <si>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</si>
  <si>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</si>
  <si>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902 1 11 05013 05 0000 120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</si>
  <si>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</si>
  <si>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</si>
  <si>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</si>
  <si>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902 1 11 05025 05 0000 120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</si>
  <si>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 за исключением земельных участков муниципальных бюджетных и автономных учереждений)</t>
  </si>
  <si>
    <t>000 1 11 05025 10 0000 120</t>
  </si>
  <si>
    <t xml:space="preserve"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 (за исключением имущества бюджетных и автономных учреждений) </t>
  </si>
  <si>
    <t>000 1 11 05030 00 0000 120</t>
  </si>
  <si>
    <t xml:space="preserve">Доходы от сдачи в аренду имущества, находящегося  в оперативном управлении органов управления  муниципальных районов и созданных ими учреждений (за исключением имущества муниципальных бюджетных и  автономных учреждений) </t>
  </si>
  <si>
    <t>902 1 11 05035 05 0000 120</t>
  </si>
  <si>
    <t xml:space="preserve">Доходы от сдачи в аренду имущества, находящегося в оперативном управлении органов управления сельских поселений и созданных ими учереждений (за исключением имущества муниципальных бюджетных и автономных учрежедений) </t>
  </si>
  <si>
    <t>000 1 11 05035 10 0000 120</t>
  </si>
  <si>
    <t>Прочие доходы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</si>
  <si>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</si>
  <si>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000 1 11 09040 00 0000 120</t>
  </si>
  <si>
    <t>902 1 11 09045 05 0000 120</t>
  </si>
  <si>
    <t>902 1 11 09045 10 0000 120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</si>
  <si>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</si>
  <si>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</si>
  <si>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</si>
  <si>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</si>
  <si>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</si>
  <si>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048 1 12 01010 01 6000 120</t>
  </si>
  <si>
    <t xml:space="preserve">Плата за размещение отходов производства </t>
  </si>
  <si>
    <t>048 1 12 01041 01 6000 120</t>
  </si>
  <si>
    <t>ДОХОДЫ ОТ ОКАЗАНИЯ ПЛАТНЫХ УСЛУГ (РАБОТ) И КОМПЕНСАЦИИ ЗАТРАТ ГОСУДАРСТВА</t>
  </si>
  <si>
    <t>000 1 13 00000 00 0000 000</t>
  </si>
  <si>
    <t>Прочие доходы от оказания платных услуг получателями средств бюджетов муниципальных районов</t>
  </si>
  <si>
    <t>902 1 13 01995 05 0000 130</t>
  </si>
  <si>
    <t>Прочие доходы от оказания платных услуг (работ) получателями средств бюджетов поселений</t>
  </si>
  <si>
    <t>000 1 13 01995 10 0000 130</t>
  </si>
  <si>
    <t>Прочие доходы от компенсации затрат бюджетов сельских поселений</t>
  </si>
  <si>
    <t>000 1 13 02995 10 0000 130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</si>
  <si>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</si>
  <si>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</si>
  <si>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 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</si>
  <si>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</si>
  <si>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</si>
  <si>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902 1 14 02053 05 0000 410</t>
  </si>
  <si>
    <t>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</si>
  <si>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</si>
  <si>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 собственности (за исключением земельных участков бюджетных и автономных учреждений)</t>
  </si>
  <si>
    <t xml:space="preserve">000 1 14 06000 00 0000 430 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</si>
  <si>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</si>
  <si>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902 1 14 06013 05 0000 430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</si>
  <si>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</si>
  <si>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</si>
  <si>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</si>
  <si>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803 1 16 01000 01 0000 140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</si>
  <si>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</si>
  <si>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</si>
  <si>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трудового законодательства и иных нормативных правовых актов, содержащих нормы трудового права)</t>
  </si>
  <si>
    <t>803 1 16 01053 01 0027 140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</si>
  <si>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</si>
  <si>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803 1 16 01053 01 0059 140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</si>
  <si>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(иные штрафы)</t>
  </si>
  <si>
    <t>803 1 16 01053 01 9000 140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</si>
  <si>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несовершеннолетних)</t>
  </si>
  <si>
    <t>902 1 16 01053 01 0035 140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</si>
  <si>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</si>
  <si>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902 1 16 01054 01 0000 140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</si>
  <si>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</si>
  <si>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</si>
  <si>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</si>
  <si>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803 1 16 01063 01 0009 140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</si>
  <si>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</si>
  <si>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803 1 16 01063 01 0101 140</t>
  </si>
  <si>
    <t xml:space="preserve"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
</t>
  </si>
  <si>
    <t>803 1 16 01063 01 9000 140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</si>
  <si>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</si>
  <si>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</si>
  <si>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
</t>
  </si>
  <si>
    <t>803 1 16 01073 01 0017 140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</si>
  <si>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</si>
  <si>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803 1 16 01073 01 0019 140</t>
  </si>
  <si>
    <t>902 1 16 01074 01 0000 140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</si>
  <si>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</si>
  <si>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</si>
  <si>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803 1 16 01083 01 0037 140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</si>
  <si>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(штрафы за нарушение требований лесного законодательства об учете древесины и сделок с ней)</t>
  </si>
  <si>
    <t>803 1 16 01083 01 0281 140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</si>
  <si>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</si>
  <si>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</si>
  <si>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803 1 16 01133 01 9000 140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</si>
  <si>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</si>
  <si>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>803 1 16 01143 01 0000 140</t>
  </si>
  <si>
    <t xml:space="preserve"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
</t>
  </si>
  <si>
    <t>803 1 16 01143 01 9000 140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</si>
  <si>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</si>
  <si>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803 1 16 01143 01 0171 140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</si>
  <si>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</si>
  <si>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</si>
  <si>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налагаемые мировыми судьями, комиссиями по делам несовершеннолетних и защите их прав</t>
  </si>
  <si>
    <t>803 1 16 01153 01 0005 140</t>
  </si>
  <si>
    <t>803 1 16 01153 01 0006 140</t>
  </si>
  <si>
    <t>803 1 16 01153 01 9000 140</t>
  </si>
  <si>
    <t>902 116 01154 01 0000 140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</si>
  <si>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</si>
  <si>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</si>
  <si>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невыполнение законных требований прокурора, следователя, дознавателя или должностного лица, осуществляющего производство по делу об административном правонарушении)
</t>
  </si>
  <si>
    <t>803 1 16 01173 01 0007 140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</si>
  <si>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</si>
  <si>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803 1 16 01173 01 9000 140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</si>
  <si>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</si>
  <si>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</si>
  <si>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</si>
  <si>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803 1 16 01193 01 0005 140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</si>
  <si>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</si>
  <si>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803 1 16 01193 01 0013 140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</si>
  <si>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служащего)</t>
  </si>
  <si>
    <t>803 1 16 01193 01 0029 140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</si>
  <si>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</si>
  <si>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803 1 16 01193 01 9000 140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</si>
  <si>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</si>
  <si>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</si>
  <si>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</si>
  <si>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803 1 16 01203 01 0007 140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</si>
  <si>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</si>
  <si>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803 1 16 01203 01 0008 140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</si>
  <si>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</si>
  <si>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803 1 16 01203 01 9000 140</t>
  </si>
  <si>
    <t>902 1 16 01203 010021 140</t>
  </si>
  <si>
    <t>Платежи в целях возмещения причиненного ущерба (убытков)</t>
  </si>
  <si>
    <t>000 1 16 10000 00 0000 140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</si>
  <si>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</si>
  <si>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814 1 16 11050 01 0000 140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</si>
  <si>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</si>
  <si>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188 1 16 10123 01 0051 140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</si>
  <si>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</si>
  <si>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</si>
  <si>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</si>
  <si>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>844 1 16 10123 01 0000 140</t>
  </si>
  <si>
    <t>ШТРАФЫ, САНКЦИИ, ВОЗЩМЕЩЕНИЕ УЩЕРБА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</si>
  <si>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</si>
  <si>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182 116 18000 02 0000 140</t>
  </si>
  <si>
    <t xml:space="preserve">Административные штрафы, установленные законами субъектов Российской Федерации об административных правонарушениях
Дотации (гранты) бюджетам городских округов за достижение показателей деятельности органов местного самоуправления
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</si>
  <si>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</si>
  <si>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</si>
  <si>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902 1 16 02020 02 0000 140</t>
  </si>
  <si>
    <t>Инициативные платежи зачисляемые в бюджет муниципального района</t>
  </si>
  <si>
    <t>902 1 17 15030 05 0000 150</t>
  </si>
  <si>
    <t>Инициативные платежи зачисляемые в бюджет муниципального района (Проекты Алексеевского сельского поселения)</t>
  </si>
  <si>
    <t>902 1 17 15030 05 0004 150</t>
  </si>
  <si>
    <t>Инициативные платежи зачисляемые в бюджет муниципального района (Проекты Краснооктябрьского сельского поселения)</t>
  </si>
  <si>
    <t>902 1 17 15030 05 0005 150</t>
  </si>
  <si>
    <t>Инициативные платежи зачисляемые в бюджет муниципального района (Проекты Ларинского сельского поселения)</t>
  </si>
  <si>
    <t>902 1 17 15030 05 0006 150</t>
  </si>
  <si>
    <t>Инициативные платежи зачисляемые в бюджет муниципального района (Проекты Трехложинского сельского поселения)</t>
  </si>
  <si>
    <t>902 1 17 15030 05 0007 150</t>
  </si>
  <si>
    <t>Инициативные платежи зачисляемые в бюджет муниципального района (Проекты Усть-Бузулукского сельского поселения)</t>
  </si>
  <si>
    <t>902 1 17 15030 05 0008 150</t>
  </si>
  <si>
    <t>БЕЗВОЗМЕЗДНЫЕ ПОСТУПЛЕНИЯ</t>
  </si>
  <si>
    <t> 000 2 00 00000 00 0000 000</t>
  </si>
  <si>
    <t>БЕЗВОЗМЕЗДНЫЕ ПОСТУПЛЕНИЯ ОТ ДРУГИХ БЮДЖЕТОВ БЮДЖЕТНОЙ СИСТЕМЫ РОССИЙСКОЙ ФЕДЕРАЦИИ</t>
  </si>
  <si>
    <t> 000 2 02 00000 00 0000 000</t>
  </si>
  <si>
    <t>Дотации бюджетам бюджетной системы Российской Федерации</t>
  </si>
  <si>
    <t>000 2 02 10000 00 0000 150</t>
  </si>
  <si>
    <t>Дотации бюджетам муниципальных районов на поддержку мер по обеспечению сбалансированности местных бюджетов</t>
  </si>
  <si>
    <t>000 2 02  15002 00 0000 150</t>
  </si>
  <si>
    <t>902 2 02 15002 05 0000 150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</si>
  <si>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</si>
  <si>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</si>
  <si>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</t>
  </si>
  <si>
    <t>000 2 02 15001 10 0000 150</t>
  </si>
  <si>
    <r>
      <t xml:space="preserve">Субсидии бюджетам </t>
    </r>
    <r>
      <rPr>
        <b/>
        <sz val="10"/>
        <color indexed="8"/>
        <rFont val="Times New Roman"/>
        <family val="1"/>
        <charset val="204"/>
      </rPr>
      <t>бюджетной системы</t>
    </r>
    <r>
      <rPr>
        <b/>
        <sz val="10"/>
        <rFont val="Times New Roman"/>
        <family val="1"/>
        <charset val="204"/>
      </rPr>
      <t xml:space="preserve"> Российской Федерации (межбюджетные субсидии)</t>
    </r>
  </si>
  <si>
    <t>000 2 02 20000 00 0000 150</t>
  </si>
  <si>
    <t>Субсидии бюджетам муницпальных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</si>
  <si>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000 2 02 20041 00 0000 150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</si>
  <si>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</si>
  <si>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902 2 02 20041 05 0000 150</t>
  </si>
  <si>
    <t>Субсии бюджетам  на оснащение объектов спортивной инфраструктуры спортивно-технологическим оборудованием</t>
  </si>
  <si>
    <t>000 2 02 25228 00 0000 150</t>
  </si>
  <si>
    <t>Субсии бюджетам муниципальных районов на оснащение объектов спортивной инфраструктуры спортивно-технологическим оборудованием</t>
  </si>
  <si>
    <t>902 2 02 25228 05 0000 150</t>
  </si>
  <si>
    <r>
      <t>Субсидии бюджетам на организацию беспла</t>
    </r>
    <r>
      <rPr>
        <b/>
        <sz val="10"/>
        <color indexed="8"/>
        <rFont val="Times New Roman"/>
        <family val="1"/>
        <charset val="204"/>
      </rPr>
      <t>тного горячего питания обучающихся, получающих начальное общее образование в государственных и муниципальных образовательных организациях</t>
    </r>
  </si>
  <si>
    <t>000 2 02 25304 00 0000 150</t>
  </si>
  <si>
    <r>
  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</r>
    <r>
      <rPr>
        <sz val="10"/>
        <color indexed="8"/>
        <rFont val="Times New Roman"/>
        <family val="1"/>
        <charset val="204"/>
      </rPr>
      <t xml:space="preserve">  Волгоградской области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</si>
  <si>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902 2 02 25304 05 0000 150</t>
  </si>
  <si>
    <t>Субсидии бюджетам муниципальным районам на развитие транспортной инфраструктуры на сельских территориях</t>
  </si>
  <si>
    <t>000 2 02 2537200 0000 150</t>
  </si>
  <si>
    <t>902 2 02 25372 05 0000 150</t>
  </si>
  <si>
    <t xml:space="preserve">Субсидии бюджетам на проведение комплексных кадастровых работ
</t>
  </si>
  <si>
    <t>000 2 02 25511 00 0000 150</t>
  </si>
  <si>
    <t xml:space="preserve">Субсидии бюджетам муниципальных районов на проведение комплексных кадастровых работ
</t>
  </si>
  <si>
    <t>902 2 02 25511 05 0000 150</t>
  </si>
  <si>
    <t>Субсидии бюджетам на обеспечение комплексного развития сельских территорий</t>
  </si>
  <si>
    <t>000 2 02 25576 00 0000 150</t>
  </si>
  <si>
    <r>
      <t xml:space="preserve">Субсидия на обеспечение комплексного развития сельских территорий (поддержка общественно значимых проектов по благоустройству территорий)                                                                                          </t>
    </r>
    <r>
      <rPr>
        <sz val="10"/>
        <color indexed="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</si>
  <si>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902 2 02 25576 05 0000 150</t>
  </si>
  <si>
    <t xml:space="preserve">Субсидии на возмещение расходов муниципальным образованиям Волгоградской области на подготовку проектов межевания земельных участков и  на проведение кадастровых работ
</t>
  </si>
  <si>
    <t>000 2 02 25599 00 0000 150</t>
  </si>
  <si>
    <t>902 2 02 25599 05 0000 150</t>
  </si>
  <si>
    <t>Субсидии бюджетам муниципальных районов на реализацию мероприятий по модернизации школьных систем образовани</t>
  </si>
  <si>
    <t>000 2 02 25750 00 0000 150</t>
  </si>
  <si>
    <t>902 2 02 25750 05 0000 150</t>
  </si>
  <si>
    <t>Прочие субсидии , в том числе:</t>
  </si>
  <si>
    <t>000 2 02 29999 05 0000 150</t>
  </si>
  <si>
    <t>Субсидии на обеспечение сбалансированности  местных бюджетов бюджетам муниципальных образований</t>
  </si>
  <si>
    <t>902 2 02 29999 05 0000 150</t>
  </si>
  <si>
    <t>Субсидии на обеспечение питьевым водоснабжением населения на 2025 год и плановый период 2026 и 2027 годов</t>
  </si>
  <si>
    <t>Субсидии бюджетам муниципальных образований для решения отдельных вопросов местного значения в сфере дополнительного образования детей с сфере управлением БПЛА</t>
  </si>
  <si>
    <t>Субсидии бюджетам муницпальных образований для решения отдельных вопросов местного значения в сфере дополнительного образования детей</t>
  </si>
  <si>
    <t>Субсидии бюджетам муницпальных образований на реализацию проектов местных инициатив на 2024 год и плановый период 2025 и 2026 годов</t>
  </si>
  <si>
    <t>Субсидии бюджетам муницпальных образований на обеспечение питьевым водоснабжением населения</t>
  </si>
  <si>
    <t xml:space="preserve">Субсидии бюджетам муниципальных районов и городских округов Волгоградской области на софинансирование расходных обязательств, возникающих в связи с доведением до сведения жителей муницпальных районов и (или) городских округов Волгоградской области официальной информации о социально-экономическом и культурном развитии муниципального района и (или) городского округа Волгоградской области, о развитии его общественной инфраструктуры и иной официальной информации </t>
  </si>
  <si>
    <t xml:space="preserve">Субсидии из областного бюджета бюджетам муниципальных районов и городских округов Волгоградской области на замену кровли и выполнение необходимых для этого работ в зданиях муниципальных общеобразовательных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</si>
  <si>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приобретение и замену осветительных приборов, а также на выполнение необходимых для этого работ в зданиях муниципальных образовательных организаций Волгоградской области </t>
  </si>
  <si>
    <t xml:space="preserve">Субсидии из областного бюджета бюджетам муниципальных районов и городских округов Волгоградской области на благоустройство площадок для проведения праздничных линеек и других мероприятий в  муниципальных общеобразовательных организациях Волгоградской области </t>
  </si>
  <si>
    <t xml:space="preserve">Субсидии из областного бюджета бюджетам муницпальных районов и городских округов Волгоградской области на модернизацию спортивных площадок в общеобразовательных организациях Волгоградской области </t>
  </si>
  <si>
    <t>Субсидии из областного бюджета бюджетам муницпальных районов  Волгоградской области наобеспечение горячим питанием по образовательным программам общего образования в соответствии с ч.2 ст. 46 Социального кодекса Волгоградской области</t>
  </si>
  <si>
    <t>Субсидии бюджетам муниципальных образований на обеспечение сохранения, использования и популяризацию объектов культурного наследия</t>
  </si>
  <si>
    <t>Субсидии на организацию отдыха детей в каникулярный период в лагерях дневного пребывания на базе муниципальных образовательных организаций Волгоградской области</t>
  </si>
  <si>
    <t>Субвенция бюджетам субъектов Российской Федерации и муниципальных образований</t>
  </si>
  <si>
    <t>000 2 02 30000 00 0000 150</t>
  </si>
  <si>
    <t>Субвенции бюджетам муницпальных образованийна предоставление гражданам субсидий на оплату жилого помещения и коммунальных услуг</t>
  </si>
  <si>
    <t>000 2 02 30022 00 0000 150</t>
  </si>
  <si>
    <t>Субвенции на предоставление  гражданам субсидий на оплату жилого помещения и коммунальных услуг с  в соответствии с Законом Волгоградской области от 12 декабря 2005 г. № 1145-ОД «О наделении органов местного самоуправления муниципальных районов и городских округов государственными полномочиями Волгоградской области по оказанию мер социальной поддержки населению по оплате жилого помещения и коммунальных услуг»</t>
  </si>
  <si>
    <t>902 2 02 30022 05 0000 150</t>
  </si>
  <si>
    <t>Субвенции местным бюджетам на выполнение передаваемых полномочий субъектов Российской Федерации</t>
  </si>
  <si>
    <t xml:space="preserve">000 2 02 30024 00 0000 150 </t>
  </si>
  <si>
    <t xml:space="preserve">Субвенции на осуществление образовательного процесса по реализации образовательных программ дошкольного образования муниципальными дошкольными образовательными организациями </t>
  </si>
  <si>
    <t>902 2 02 30024 05  0000 150</t>
  </si>
  <si>
    <t xml:space="preserve">Субвенции на осуществление образовательного процесса по реализации образовательных программ начального общего, основного общего, среднего общего образования муниципальными общеобразовательными организациями </t>
  </si>
  <si>
    <t>Субвенции на осуществление образовательного процесса по реализации образовательных программ дошкольного образования муниципальными  общеобразовательными организациями</t>
  </si>
  <si>
    <r>
      <t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по организации и осуществлению регионального государственного</t>
    </r>
    <r>
      <rPr>
        <b/>
        <sz val="10"/>
        <rFont val="Times New Roman"/>
        <family val="1"/>
        <charset val="204"/>
      </rPr>
      <t xml:space="preserve"> контроля (надзора) в сфере туристической индустрии.</t>
    </r>
  </si>
  <si>
    <t>Субвенция на компенсацию (возмещение) выпадающих доходов ресурсоснабжающих организаций, связанных с применением льготных тарифов на коммунальные ресурсы (услуги) и техническую воду, поставляемые населению</t>
  </si>
  <si>
    <t>Субвенции на предоставление мер социальной поддержки по оплате жилого помещения и коммунальных услуг специалистам учреждений культуры (библиотек, музеев, учреждений клубного типа) и учреждений кинематографии,  работающим и проживающим в сельской местности, рабочих поселках (поселках городского типа) на территории Волгоградской области</t>
  </si>
  <si>
    <t>Субвенции  на предоставление мер социальной поддержки по оплате жилого помещения и коммунальных услуг работникам библиотек и медицинским работникам  образовательных  организаций, работающим и проживающим в сельских населенных пунктах, рабочих поселках (поселках городского типа)  в Волгоградской области</t>
  </si>
  <si>
    <t>Субвенции на оплату жилого помещения и отдельных видов коммунальных услуг, предоставляемых педагогическим работникам образовательных организаций, проживающим в Волгоградской области и работающим в сельских населенных пунктах, рабочих поселках (поселках городского типа) на территории Волгоградской области</t>
  </si>
  <si>
    <t>Субвенция на создание, исполнение функций и обеспечение деятельности муницпальных комиссий по делам несовершеннолетних и защите их прав</t>
  </si>
  <si>
    <t>902 2 02 03024  05 0000 150</t>
  </si>
  <si>
    <t xml:space="preserve"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 </t>
  </si>
  <si>
    <t>Субвенции на осуществление государственных полномочий Волгоградской области по хранению,  комплектованию, учету и использованию  архивных документов и архивных  фондов, отнесенных к составу архивного фонда Волгоградской области"</t>
  </si>
  <si>
    <t>Субвенции на осуществление полномочий Волгоградской области, переданных 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отлова, содержания и утилизации безнадзорных животных на территории Волгоградской области</t>
  </si>
  <si>
    <t>Субвенции на организацию  и осуществление деятельности по опеке и попечительству"</t>
  </si>
  <si>
    <t>Субвенции на осуществление полномочий Волгоградской области, переданных органам местного самоуправления по предупреждению и ликвидации болезней животных, их лечению, защите населения от болезней, общих для человека и животных, в части реконструкции и содержания скотомогильников (биотермических ям)</t>
  </si>
  <si>
    <t>000 2 02 30024 10 0000 150</t>
  </si>
  <si>
    <r>
      <t xml:space="preserve">Субвенции бюджетам муниципальных районов и городских округов на финансовое обеспечение отдельных государственных полномочий Волгоградской области по обеспечению жилыми помещениями </t>
    </r>
    <r>
      <rPr>
        <b/>
        <sz val="10"/>
        <rFont val="Times New Roman"/>
        <family val="1"/>
        <charset val="204"/>
      </rPr>
      <t>детей-сирот и детей, оставшихся без попечения родителей</t>
    </r>
  </si>
  <si>
    <r>
      <t>Субвенции на осуществление органами местного самоуправления Волгоградской области  государственных полномочий</t>
    </r>
    <r>
      <rPr>
        <b/>
        <sz val="10"/>
        <rFont val="Times New Roman"/>
        <family val="1"/>
        <charset val="204"/>
      </rPr>
      <t xml:space="preserve"> по контролю за проведением поисковой работы на территории Волгоградской области</t>
    </r>
  </si>
  <si>
    <r>
      <t xml:space="preserve">Субвенции бюджетам муниципальных районов  Волгоградской области  на осуществление органами местного самоуправления Волгоградской области  государственных полномочи </t>
    </r>
    <r>
      <rPr>
        <b/>
        <sz val="10"/>
        <rFont val="Times New Roman"/>
        <family val="1"/>
        <charset val="204"/>
      </rPr>
      <t>по увековечиванию памяти погибших при защите Отечества на территории Волгоградской области</t>
    </r>
  </si>
  <si>
    <t>Субвенции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</si>
  <si>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</si>
  <si>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</si>
  <si>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>Субвенции  на выплату пособий по опеке и попечительству</t>
  </si>
  <si>
    <t>902 2 02 30027 05 0000 150</t>
  </si>
  <si>
    <t xml:space="preserve">Субвенции на вознаграждение за труд приемным родителям (патронатному воспитателю) и предоставление им мер социальной поддержки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</si>
  <si>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</si>
  <si>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</si>
  <si>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образования"</t>
  </si>
  <si>
    <t>902 2 02 30029 05 0000 150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</si>
  <si>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</si>
  <si>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</si>
  <si>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</si>
  <si>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r>
      <t xml:space="preserve">000 2 02 35118 10 0000 150                   </t>
    </r>
    <r>
      <rPr>
        <b/>
        <sz val="10.5"/>
        <color theme="1"/>
        <rFont val="Times New Roman"/>
        <family val="1"/>
        <charset val="204"/>
      </rPr>
      <t xml:space="preserve">      (25-51180-0000-0000)</t>
    </r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</si>
  <si>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</si>
  <si>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</si>
  <si>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</si>
  <si>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902 2 02 35120 05 0000 150</t>
  </si>
  <si>
    <t>Субвенции бюджетам на проведение Всероссийской переписи населения в 2021 году</t>
  </si>
  <si>
    <t>000 2 02 35469 00 0000 150</t>
  </si>
  <si>
    <t>Субвенции бюджетам муниципальных районов на проведение Всероссийской переписи населения 2021 года</t>
  </si>
  <si>
    <t>902 2 02 35469 05  0000 150</t>
  </si>
  <si>
    <t>Субвенции бюджетам на государственную регистрацию актов гражданского состояния</t>
  </si>
  <si>
    <t>000 2 02 35930 00 0000 150</t>
  </si>
  <si>
    <t xml:space="preserve">Субвенции на осуществление переданных органам местного самоуправления  полномочий Российской Федерации на государственную регистрацию актов гражданского состояния  </t>
  </si>
  <si>
    <r>
      <t xml:space="preserve">902 2 02 35930 05 0000 150            </t>
    </r>
    <r>
      <rPr>
        <b/>
        <sz val="10.5"/>
        <rFont val="Times New Roman"/>
        <family val="1"/>
        <charset val="204"/>
      </rPr>
      <t xml:space="preserve"> 25-59000-00000-00300</t>
    </r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</si>
  <si>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</si>
  <si>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</si>
  <si>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 на осуществление части полномочий по решению вопросов местного значения  в соответствии с заключенными соглашениями</t>
  </si>
  <si>
    <t>000 2 02 40014  00 0000 150</t>
  </si>
  <si>
    <t>Межбюджетные трансферты, передаваемые  бюджетам муниципальных районов из бюджетов поселений на осуществление части полномочий по решению вопросов местного значения  в соответствии с заключенными соглашениями</t>
  </si>
  <si>
    <t>902 2 02 40014 05 0000 150</t>
  </si>
  <si>
    <t>Прочие межбюджетные трансферты, передаваемые бюджетам сельских поселений</t>
  </si>
  <si>
    <t>000 2 02 40014 10 0000 150</t>
  </si>
  <si>
    <t>Межбюджетные трансферты, передаваемые бюджетам муниципальных районов на обеспечение выплат ежемесячного денежного 
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</t>
  </si>
  <si>
    <t>000 2 02 45050  00 0000 150</t>
  </si>
  <si>
    <t>902 2 02 45050  05 0000 150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</si>
  <si>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</si>
  <si>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</si>
  <si>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</si>
  <si>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902 2 02 45303 05 0000 150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</si>
  <si>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</si>
  <si>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000 2 02 45179  00 0000 150</t>
  </si>
  <si>
    <t>902 2 02 45179  05 0000 150</t>
  </si>
  <si>
    <t>Прочие межбюджетные трансферты, передаваемые бюджетам</t>
  </si>
  <si>
    <t>000 2 02 49999 00 0000 150</t>
  </si>
  <si>
    <t xml:space="preserve">Прочие  межбюджетные трансферты на проекты местных инициатив </t>
  </si>
  <si>
    <t>902 2 02 49999 05 0000 150</t>
  </si>
  <si>
    <t>Прочие  межбюджетные трансферты на благоустройство территории</t>
  </si>
  <si>
    <t>Прочие  межбюджетные трансферты на проекты местных инициатив Ларинское сельское поселение</t>
  </si>
  <si>
    <t>Прочие  межбюджетные трансферты на проекты местных инициатив Реченское сельское поселение</t>
  </si>
  <si>
    <t>Прочие  межбюджетные трансферты на проекты местных инициатив Трехложинское сельское поселение</t>
  </si>
  <si>
    <t>Прочие  межбюджетные трансферты на проекты местных инициатив Усть-Бузулукское сельское поселение</t>
  </si>
  <si>
    <t xml:space="preserve">Иные  межбюджетные трансферты на обеспечение социальными гарантиями молодых специалистов, работающих в муниципальных учреждениях, расположенных в сельских поселениях и рабочих поселках Волгоградской области </t>
  </si>
  <si>
    <t>90 2 2 02 49999 05 0000 150</t>
  </si>
  <si>
    <t>Межбюджетный трансферт, передаваемые бюджетам сельских поселений</t>
  </si>
  <si>
    <t>000 2 02 49999 10 0000 150</t>
  </si>
  <si>
    <t>Прочие безвозмездные поступления</t>
  </si>
  <si>
    <t>000 2 07 05030 00 0000 150</t>
  </si>
  <si>
    <t>Прочие безвозмездные поступления в бюджеты муниципальных районов</t>
  </si>
  <si>
    <t>902 2 07 05030 05 0000 150</t>
  </si>
  <si>
    <t>Прочие безвозмездные поступления в бюджеты сельских поселений</t>
  </si>
  <si>
    <t>902 2 07 05030 10 0000 150</t>
  </si>
  <si>
    <t xml:space="preserve">   ИТОГО  ДОХОДОВ</t>
  </si>
  <si>
    <t>Таблица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</si>
</sst>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?"/>
    <numFmt numFmtId="165" formatCode="#,##0.00000"/>
    <numFmt numFmtId="166" formatCode="#,##0.0000"/>
    <numFmt numFmtId="167" formatCode="#,##0.000"/>
    <numFmt numFmtId="168" formatCode="0.0"/>
    <numFmt numFmtId="169" formatCode="0.00000"/>
    <numFmt numFmtId="170" formatCode="0.000"/>
  </numFmts>
  <fonts count="2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9"/>
      <name val="Times New Roman"/>
      <family val="1"/>
      <charset val="204"/>
    </font>
    <font>
      <sz val="10.55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4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1" fillId="0" borderId="0"/>
  </cellStyleXfs>
  <cellXfs count="150">
    <xf numFmtId="0" fontId="0" fillId="0" borderId="0" xfId="0"/>
    <xf numFmtId="0" fontId="1" fillId="0" borderId="0" xfId="0" applyFont="1" applyAlignment="1"/>
    <xf numFmtId="0" fontId="0" fillId="0" borderId="0" xfId="0" applyBorder="1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 readingOrder="1"/>
    </xf>
    <xf numFmtId="0" fontId="6" fillId="0" borderId="1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 readingOrder="1"/>
    </xf>
    <xf numFmtId="0" fontId="6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49" fontId="8" fillId="0" borderId="1" xfId="0" applyNumberFormat="1" applyFont="1" applyBorder="1" applyAlignment="1" applyProtection="1">
      <alignment horizontal="center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 wrapText="1" readingOrder="1"/>
    </xf>
    <xf numFmtId="0" fontId="5" fillId="0" borderId="1" xfId="0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center" wrapText="1" readingOrder="1"/>
    </xf>
    <xf numFmtId="4" fontId="3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 applyProtection="1">
      <alignment wrapText="1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wrapText="1"/>
    </xf>
    <xf numFmtId="0" fontId="1" fillId="0" borderId="1" xfId="0" applyNumberFormat="1" applyFont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center" wrapText="1" readingOrder="1"/>
    </xf>
    <xf numFmtId="0" fontId="1" fillId="4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12" fillId="0" borderId="0" xfId="0" applyFont="1" applyBorder="1"/>
    <xf numFmtId="0" fontId="11" fillId="0" borderId="1" xfId="0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65" fontId="3" fillId="2" borderId="1" xfId="0" applyNumberFormat="1" applyFont="1" applyFill="1" applyBorder="1" applyAlignment="1">
      <alignment horizontal="center"/>
    </xf>
    <xf numFmtId="165" fontId="0" fillId="0" borderId="0" xfId="0" applyNumberFormat="1" applyBorder="1"/>
    <xf numFmtId="0" fontId="13" fillId="0" borderId="1" xfId="0" applyFont="1" applyFill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 wrapText="1"/>
    </xf>
    <xf numFmtId="4" fontId="2" fillId="3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center" wrapText="1"/>
    </xf>
    <xf numFmtId="165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wrapText="1"/>
    </xf>
    <xf numFmtId="0" fontId="20" fillId="0" borderId="3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18" fillId="0" borderId="3" xfId="0" applyFont="1" applyFill="1" applyBorder="1" applyAlignment="1">
      <alignment vertical="center" wrapText="1"/>
    </xf>
    <xf numFmtId="166" fontId="2" fillId="0" borderId="1" xfId="0" applyNumberFormat="1" applyFont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wrapText="1"/>
    </xf>
    <xf numFmtId="167" fontId="3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0" fontId="11" fillId="0" borderId="3" xfId="0" applyFont="1" applyFill="1" applyBorder="1" applyAlignment="1">
      <alignment vertical="center" wrapText="1"/>
    </xf>
    <xf numFmtId="168" fontId="3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168" fontId="2" fillId="0" borderId="1" xfId="0" applyNumberFormat="1" applyFont="1" applyFill="1" applyBorder="1" applyAlignment="1">
      <alignment horizontal="center"/>
    </xf>
    <xf numFmtId="168" fontId="2" fillId="0" borderId="1" xfId="0" applyNumberFormat="1" applyFont="1" applyFill="1" applyBorder="1" applyAlignment="1">
      <alignment horizontal="center" wrapText="1"/>
    </xf>
    <xf numFmtId="168" fontId="2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 wrapText="1" readingOrder="1"/>
    </xf>
    <xf numFmtId="0" fontId="1" fillId="0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wrapText="1"/>
    </xf>
    <xf numFmtId="0" fontId="1" fillId="0" borderId="4" xfId="1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NumberFormat="1" applyFont="1" applyFill="1" applyBorder="1" applyAlignment="1">
      <alignment wrapText="1"/>
    </xf>
    <xf numFmtId="0" fontId="1" fillId="0" borderId="4" xfId="1" applyNumberFormat="1" applyFont="1" applyFill="1" applyBorder="1" applyAlignment="1" applyProtection="1">
      <alignment vertical="center" wrapText="1"/>
      <protection locked="0"/>
    </xf>
    <xf numFmtId="0" fontId="1" fillId="0" borderId="1" xfId="1" applyNumberFormat="1" applyFont="1" applyFill="1" applyBorder="1" applyAlignment="1" applyProtection="1">
      <alignment vertical="center" wrapText="1" readingOrder="1"/>
      <protection locked="0"/>
    </xf>
    <xf numFmtId="167" fontId="3" fillId="0" borderId="1" xfId="0" applyNumberFormat="1" applyFont="1" applyBorder="1" applyAlignment="1">
      <alignment horizontal="center"/>
    </xf>
    <xf numFmtId="167" fontId="2" fillId="3" borderId="1" xfId="0" applyNumberFormat="1" applyFont="1" applyFill="1" applyBorder="1" applyAlignment="1">
      <alignment horizontal="center" wrapText="1"/>
    </xf>
    <xf numFmtId="167" fontId="2" fillId="3" borderId="1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wrapText="1"/>
    </xf>
    <xf numFmtId="0" fontId="1" fillId="0" borderId="4" xfId="0" applyNumberFormat="1" applyFont="1" applyFill="1" applyBorder="1" applyAlignment="1">
      <alignment vertical="top" wrapText="1"/>
    </xf>
    <xf numFmtId="0" fontId="5" fillId="0" borderId="4" xfId="1" applyNumberFormat="1" applyFont="1" applyFill="1" applyBorder="1" applyAlignment="1" applyProtection="1">
      <alignment vertical="center" wrapText="1" readingOrder="1"/>
      <protection locked="0"/>
    </xf>
    <xf numFmtId="0" fontId="5" fillId="0" borderId="4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wrapText="1"/>
    </xf>
    <xf numFmtId="0" fontId="5" fillId="0" borderId="4" xfId="1" applyNumberFormat="1" applyFont="1" applyFill="1" applyBorder="1" applyAlignment="1" applyProtection="1">
      <alignment horizontal="left" vertical="center" wrapText="1"/>
      <protection locked="0"/>
    </xf>
    <xf numFmtId="4" fontId="3" fillId="0" borderId="1" xfId="0" applyNumberFormat="1" applyFont="1" applyFill="1" applyBorder="1" applyAlignment="1">
      <alignment horizontal="center" wrapText="1"/>
    </xf>
    <xf numFmtId="0" fontId="5" fillId="0" borderId="1" xfId="1" applyNumberFormat="1" applyFont="1" applyFill="1" applyBorder="1" applyAlignment="1" applyProtection="1">
      <alignment vertical="center" wrapText="1"/>
      <protection locked="0"/>
    </xf>
    <xf numFmtId="169" fontId="3" fillId="0" borderId="1" xfId="0" applyNumberFormat="1" applyFont="1" applyBorder="1" applyAlignment="1">
      <alignment horizontal="center"/>
    </xf>
    <xf numFmtId="169" fontId="3" fillId="0" borderId="1" xfId="0" applyNumberFormat="1" applyFont="1" applyFill="1" applyBorder="1" applyAlignment="1">
      <alignment horizontal="center" wrapText="1"/>
    </xf>
    <xf numFmtId="170" fontId="3" fillId="0" borderId="1" xfId="0" applyNumberFormat="1" applyFont="1" applyBorder="1" applyAlignment="1">
      <alignment horizontal="center"/>
    </xf>
    <xf numFmtId="170" fontId="3" fillId="0" borderId="1" xfId="0" applyNumberFormat="1" applyFont="1" applyFill="1" applyBorder="1" applyAlignment="1">
      <alignment horizontal="center" wrapText="1"/>
    </xf>
    <xf numFmtId="167" fontId="2" fillId="0" borderId="1" xfId="0" applyNumberFormat="1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vertical="top" wrapText="1"/>
    </xf>
    <xf numFmtId="0" fontId="8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left" wrapText="1" readingOrder="1"/>
    </xf>
    <xf numFmtId="0" fontId="5" fillId="2" borderId="1" xfId="0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23" fillId="0" borderId="0" xfId="0" applyFont="1" applyBorder="1"/>
    <xf numFmtId="0" fontId="2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</cellXfs>
  <cellStyles count="2">
    <cellStyle name="Обычный" xfId="0" builtinId="0"/>
    <cellStyle name="Обычный_Фонд компенсаци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2026\&#1041;&#1102;&#1076;&#1078;&#1077;&#1090;%202026\&#1041;&#1102;&#1076;&#1078;&#1077;&#1090;%202026%20&#1075;&#1086;&#1076;\&#1058;&#1072;&#1073;&#1083;&#1080;&#1094;&#1072;%20&#8470;4,16%20(%202%20&#1095;&#1090;&#1077;&#1085;&#1080;&#107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лекс."/>
      <sheetName val="Арж"/>
      <sheetName val="Бабин"/>
      <sheetName val="Кр.Ок"/>
      <sheetName val="Ларин"/>
      <sheetName val="Покл"/>
      <sheetName val="Речк"/>
      <sheetName val="Ряб"/>
      <sheetName val="Сам"/>
      <sheetName val="Солон"/>
      <sheetName val="Стеж"/>
      <sheetName val="Трехл"/>
      <sheetName val="Буз"/>
      <sheetName val="Шараш"/>
      <sheetName val="Ямин"/>
      <sheetName val="Свод с.п."/>
      <sheetName val="Райбюд. Табл. № 4"/>
      <sheetName val="Конс. бюд. табл. № 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3">
          <cell r="C13">
            <v>64798.2</v>
          </cell>
          <cell r="D13">
            <v>80182.600000000006</v>
          </cell>
          <cell r="E13">
            <v>88305.5</v>
          </cell>
        </row>
        <row r="14">
          <cell r="C14">
            <v>250</v>
          </cell>
          <cell r="D14">
            <v>250</v>
          </cell>
          <cell r="E14">
            <v>250</v>
          </cell>
        </row>
        <row r="15">
          <cell r="C15">
            <v>796</v>
          </cell>
          <cell r="D15">
            <v>796</v>
          </cell>
          <cell r="E15">
            <v>796</v>
          </cell>
        </row>
        <row r="16">
          <cell r="C16">
            <v>1050</v>
          </cell>
          <cell r="D16">
            <v>1155</v>
          </cell>
          <cell r="E16">
            <v>1270.5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</row>
        <row r="19">
          <cell r="C19">
            <v>6000</v>
          </cell>
          <cell r="D19">
            <v>0</v>
          </cell>
          <cell r="E19">
            <v>0</v>
          </cell>
        </row>
        <row r="20">
          <cell r="C20">
            <v>2000</v>
          </cell>
          <cell r="D20">
            <v>0</v>
          </cell>
          <cell r="E20">
            <v>0</v>
          </cell>
        </row>
        <row r="22">
          <cell r="C22">
            <v>15755.300000000003</v>
          </cell>
          <cell r="D22">
            <v>15755.300000000003</v>
          </cell>
          <cell r="E22">
            <v>15755.300000000003</v>
          </cell>
        </row>
        <row r="23">
          <cell r="C23">
            <v>93.399999999999991</v>
          </cell>
          <cell r="D23">
            <v>93.399999999999991</v>
          </cell>
          <cell r="E23">
            <v>93.399999999999991</v>
          </cell>
        </row>
        <row r="24">
          <cell r="C24">
            <v>16810.300000000003</v>
          </cell>
          <cell r="D24">
            <v>16810.300000000003</v>
          </cell>
          <cell r="E24">
            <v>16810.300000000003</v>
          </cell>
        </row>
        <row r="25">
          <cell r="C25">
            <v>-1874.2</v>
          </cell>
          <cell r="D25">
            <v>-1874.2</v>
          </cell>
          <cell r="E25">
            <v>-1874.2</v>
          </cell>
        </row>
        <row r="27">
          <cell r="C27">
            <v>4228</v>
          </cell>
          <cell r="D27">
            <v>4396</v>
          </cell>
          <cell r="E27">
            <v>4573</v>
          </cell>
        </row>
        <row r="30">
          <cell r="C30">
            <v>1977</v>
          </cell>
          <cell r="D30">
            <v>1977</v>
          </cell>
          <cell r="E30">
            <v>1977</v>
          </cell>
        </row>
        <row r="33">
          <cell r="C33">
            <v>6635.1</v>
          </cell>
          <cell r="D33">
            <v>6635.1</v>
          </cell>
          <cell r="E33">
            <v>6635.1</v>
          </cell>
        </row>
        <row r="35">
          <cell r="C35">
            <v>14874.9</v>
          </cell>
          <cell r="D35">
            <v>14874.9</v>
          </cell>
          <cell r="E35">
            <v>14874.9</v>
          </cell>
        </row>
        <row r="36">
          <cell r="C36">
            <v>2</v>
          </cell>
        </row>
        <row r="37">
          <cell r="D37">
            <v>2</v>
          </cell>
          <cell r="E37">
            <v>2</v>
          </cell>
        </row>
        <row r="42">
          <cell r="C42">
            <v>6.4</v>
          </cell>
          <cell r="D42">
            <v>6.4</v>
          </cell>
          <cell r="E42">
            <v>6.4</v>
          </cell>
        </row>
        <row r="44">
          <cell r="C44">
            <v>161.30000000000001</v>
          </cell>
          <cell r="D44">
            <v>158.30000000000001</v>
          </cell>
          <cell r="E44">
            <v>158.30000000000001</v>
          </cell>
        </row>
        <row r="45">
          <cell r="C45">
            <v>60</v>
          </cell>
          <cell r="D45">
            <v>60</v>
          </cell>
          <cell r="E45">
            <v>60</v>
          </cell>
        </row>
        <row r="47">
          <cell r="C47">
            <v>0</v>
          </cell>
          <cell r="D47">
            <v>0</v>
          </cell>
          <cell r="E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</row>
        <row r="50">
          <cell r="C50">
            <v>0</v>
          </cell>
          <cell r="D50">
            <v>0</v>
          </cell>
          <cell r="E50">
            <v>0</v>
          </cell>
        </row>
        <row r="52">
          <cell r="C52">
            <v>1100.0000000000002</v>
          </cell>
          <cell r="D52">
            <v>1100.0000000000002</v>
          </cell>
          <cell r="E52">
            <v>1100.0000000000002</v>
          </cell>
        </row>
        <row r="57">
          <cell r="C57">
            <v>20893</v>
          </cell>
          <cell r="D57">
            <v>20893</v>
          </cell>
          <cell r="E57">
            <v>20893</v>
          </cell>
        </row>
        <row r="66">
          <cell r="C66">
            <v>52.9</v>
          </cell>
          <cell r="D66">
            <v>52.9</v>
          </cell>
          <cell r="E66">
            <v>52.9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9">
          <cell r="C69">
            <v>3401.5</v>
          </cell>
          <cell r="D69">
            <v>3797.4999999999995</v>
          </cell>
          <cell r="E69">
            <v>4839.7</v>
          </cell>
        </row>
        <row r="71">
          <cell r="C71">
            <v>0</v>
          </cell>
        </row>
        <row r="72">
          <cell r="C72">
            <v>27755.144440000004</v>
          </cell>
          <cell r="D72">
            <v>18725.14444</v>
          </cell>
          <cell r="E72">
            <v>18725.14444</v>
          </cell>
        </row>
        <row r="74">
          <cell r="C74">
            <v>0</v>
          </cell>
        </row>
      </sheetData>
      <sheetData sheetId="16">
        <row r="13">
          <cell r="C13">
            <v>148560.6</v>
          </cell>
          <cell r="D13">
            <v>176722.5</v>
          </cell>
          <cell r="E13">
            <v>187973</v>
          </cell>
        </row>
        <row r="14">
          <cell r="C14">
            <v>573.1</v>
          </cell>
          <cell r="D14">
            <v>551</v>
          </cell>
          <cell r="E14">
            <v>532.29999999999995</v>
          </cell>
        </row>
        <row r="15">
          <cell r="C15">
            <v>1825</v>
          </cell>
          <cell r="D15">
            <v>1754.4</v>
          </cell>
          <cell r="E15">
            <v>1694.4</v>
          </cell>
        </row>
        <row r="16">
          <cell r="C16">
            <v>700</v>
          </cell>
          <cell r="D16">
            <v>770</v>
          </cell>
          <cell r="E16">
            <v>847</v>
          </cell>
        </row>
        <row r="17">
          <cell r="C17">
            <v>0</v>
          </cell>
          <cell r="D17">
            <v>0</v>
          </cell>
          <cell r="E17">
            <v>0</v>
          </cell>
        </row>
        <row r="18">
          <cell r="C18">
            <v>0</v>
          </cell>
          <cell r="E18">
            <v>0</v>
          </cell>
        </row>
        <row r="19">
          <cell r="C19">
            <v>14903.1</v>
          </cell>
          <cell r="D19">
            <v>0</v>
          </cell>
          <cell r="E19">
            <v>0</v>
          </cell>
        </row>
        <row r="20">
          <cell r="C20">
            <v>4799.2</v>
          </cell>
          <cell r="D20">
            <v>0</v>
          </cell>
          <cell r="E20">
            <v>0</v>
          </cell>
        </row>
        <row r="22">
          <cell r="C22">
            <v>4899.3</v>
          </cell>
          <cell r="D22">
            <v>4899.3</v>
          </cell>
          <cell r="E22">
            <v>4899.3</v>
          </cell>
        </row>
        <row r="23">
          <cell r="C23">
            <v>29</v>
          </cell>
          <cell r="D23">
            <v>29</v>
          </cell>
          <cell r="E23">
            <v>29</v>
          </cell>
        </row>
        <row r="24">
          <cell r="C24">
            <v>5227.3</v>
          </cell>
          <cell r="D24">
            <v>5227.3</v>
          </cell>
          <cell r="E24">
            <v>5227.3</v>
          </cell>
        </row>
        <row r="25">
          <cell r="C25">
            <v>-582.79999999999995</v>
          </cell>
          <cell r="D25">
            <v>-582.79999999999995</v>
          </cell>
          <cell r="E25">
            <v>-582.79999999999995</v>
          </cell>
        </row>
        <row r="28">
          <cell r="C28">
            <v>820</v>
          </cell>
          <cell r="D28">
            <v>833</v>
          </cell>
          <cell r="E28">
            <v>837</v>
          </cell>
        </row>
        <row r="29">
          <cell r="C29">
            <v>400</v>
          </cell>
          <cell r="D29">
            <v>400</v>
          </cell>
          <cell r="E29">
            <v>415</v>
          </cell>
        </row>
        <row r="31">
          <cell r="C31">
            <v>10</v>
          </cell>
          <cell r="D31">
            <v>0</v>
          </cell>
          <cell r="E31">
            <v>0</v>
          </cell>
        </row>
        <row r="33">
          <cell r="C33">
            <v>4228</v>
          </cell>
          <cell r="D33">
            <v>4396</v>
          </cell>
          <cell r="E33">
            <v>4573</v>
          </cell>
        </row>
        <row r="35">
          <cell r="C35">
            <v>2670</v>
          </cell>
          <cell r="D35">
            <v>2740</v>
          </cell>
          <cell r="E35">
            <v>2810</v>
          </cell>
        </row>
        <row r="38">
          <cell r="C38">
            <v>5000</v>
          </cell>
          <cell r="D38">
            <v>5500</v>
          </cell>
          <cell r="E38">
            <v>6000</v>
          </cell>
        </row>
        <row r="43">
          <cell r="C43">
            <v>16250</v>
          </cell>
          <cell r="D43">
            <v>16200</v>
          </cell>
          <cell r="E43">
            <v>16150</v>
          </cell>
        </row>
        <row r="45">
          <cell r="C45">
            <v>1750</v>
          </cell>
          <cell r="D45">
            <v>1800</v>
          </cell>
          <cell r="E45">
            <v>1850</v>
          </cell>
        </row>
        <row r="47">
          <cell r="C47">
            <v>425</v>
          </cell>
          <cell r="D47">
            <v>433</v>
          </cell>
          <cell r="E47">
            <v>446</v>
          </cell>
        </row>
        <row r="50">
          <cell r="C50">
            <v>4.2</v>
          </cell>
          <cell r="D50">
            <v>4.2</v>
          </cell>
          <cell r="E50">
            <v>4.2</v>
          </cell>
        </row>
        <row r="57">
          <cell r="C57">
            <v>500</v>
          </cell>
          <cell r="D57">
            <v>500</v>
          </cell>
          <cell r="E57">
            <v>500</v>
          </cell>
        </row>
        <row r="59">
          <cell r="C59">
            <v>2000</v>
          </cell>
          <cell r="D59">
            <v>2000</v>
          </cell>
          <cell r="E59">
            <v>2000</v>
          </cell>
        </row>
        <row r="63">
          <cell r="C63">
            <v>100</v>
          </cell>
          <cell r="D63">
            <v>100</v>
          </cell>
          <cell r="E63">
            <v>100</v>
          </cell>
        </row>
        <row r="64">
          <cell r="C64">
            <v>10</v>
          </cell>
          <cell r="D64">
            <v>15</v>
          </cell>
          <cell r="E64">
            <v>20</v>
          </cell>
        </row>
        <row r="65">
          <cell r="C65">
            <v>20</v>
          </cell>
          <cell r="D65">
            <v>25</v>
          </cell>
          <cell r="E65">
            <v>30</v>
          </cell>
        </row>
        <row r="66">
          <cell r="C66">
            <v>10</v>
          </cell>
          <cell r="D66">
            <v>20</v>
          </cell>
          <cell r="E66">
            <v>30</v>
          </cell>
        </row>
        <row r="69">
          <cell r="C69">
            <v>9</v>
          </cell>
          <cell r="D69">
            <v>18</v>
          </cell>
          <cell r="E69">
            <v>25</v>
          </cell>
        </row>
        <row r="71">
          <cell r="C71">
            <v>80</v>
          </cell>
          <cell r="D71">
            <v>110</v>
          </cell>
          <cell r="E71">
            <v>125</v>
          </cell>
        </row>
        <row r="73">
          <cell r="C73">
            <v>1.5</v>
          </cell>
          <cell r="D73">
            <v>3</v>
          </cell>
          <cell r="E73">
            <v>5</v>
          </cell>
        </row>
        <row r="74">
          <cell r="C74">
            <v>12</v>
          </cell>
          <cell r="D74">
            <v>22</v>
          </cell>
          <cell r="E74">
            <v>28</v>
          </cell>
        </row>
        <row r="77">
          <cell r="C77">
            <v>78</v>
          </cell>
          <cell r="D77">
            <v>80</v>
          </cell>
          <cell r="E77">
            <v>80</v>
          </cell>
        </row>
        <row r="83">
          <cell r="C83">
            <v>120</v>
          </cell>
          <cell r="D83">
            <v>150</v>
          </cell>
          <cell r="E83">
            <v>170</v>
          </cell>
        </row>
        <row r="86">
          <cell r="C86">
            <v>8</v>
          </cell>
          <cell r="D86">
            <v>15</v>
          </cell>
          <cell r="E86">
            <v>25</v>
          </cell>
        </row>
        <row r="87">
          <cell r="C87">
            <v>1</v>
          </cell>
          <cell r="D87">
            <v>3</v>
          </cell>
          <cell r="E87">
            <v>5</v>
          </cell>
        </row>
        <row r="88">
          <cell r="C88">
            <v>15</v>
          </cell>
          <cell r="D88">
            <v>30</v>
          </cell>
          <cell r="E88">
            <v>45</v>
          </cell>
        </row>
        <row r="91">
          <cell r="C91">
            <v>7</v>
          </cell>
          <cell r="D91">
            <v>10</v>
          </cell>
          <cell r="E91">
            <v>15</v>
          </cell>
        </row>
        <row r="93">
          <cell r="C93">
            <v>230</v>
          </cell>
          <cell r="D93">
            <v>260</v>
          </cell>
          <cell r="E93">
            <v>290</v>
          </cell>
        </row>
        <row r="94">
          <cell r="C94">
            <v>9</v>
          </cell>
          <cell r="D94">
            <v>15</v>
          </cell>
          <cell r="E94">
            <v>20</v>
          </cell>
        </row>
        <row r="95">
          <cell r="C95">
            <v>22</v>
          </cell>
          <cell r="D95">
            <v>30</v>
          </cell>
          <cell r="E95">
            <v>35</v>
          </cell>
        </row>
        <row r="96">
          <cell r="C96">
            <v>5</v>
          </cell>
          <cell r="D96">
            <v>10</v>
          </cell>
          <cell r="E96">
            <v>15</v>
          </cell>
        </row>
        <row r="98">
          <cell r="C98">
            <v>55</v>
          </cell>
          <cell r="D98">
            <v>65</v>
          </cell>
          <cell r="E98">
            <v>70</v>
          </cell>
        </row>
        <row r="99">
          <cell r="C99">
            <v>1.5</v>
          </cell>
          <cell r="D99">
            <v>2</v>
          </cell>
          <cell r="E99">
            <v>3</v>
          </cell>
        </row>
        <row r="100">
          <cell r="C100">
            <v>240</v>
          </cell>
          <cell r="D100">
            <v>260</v>
          </cell>
          <cell r="E100">
            <v>280</v>
          </cell>
        </row>
        <row r="101">
          <cell r="C101">
            <v>7</v>
          </cell>
          <cell r="D101">
            <v>10</v>
          </cell>
          <cell r="E101">
            <v>15</v>
          </cell>
        </row>
        <row r="103">
          <cell r="C103">
            <v>50</v>
          </cell>
          <cell r="D103">
            <v>60</v>
          </cell>
          <cell r="E103">
            <v>65</v>
          </cell>
        </row>
        <row r="110">
          <cell r="C110">
            <v>9</v>
          </cell>
          <cell r="D110">
            <v>15</v>
          </cell>
          <cell r="E110">
            <v>20</v>
          </cell>
        </row>
        <row r="112">
          <cell r="C112">
            <v>20</v>
          </cell>
        </row>
        <row r="113">
          <cell r="C113">
            <v>20</v>
          </cell>
        </row>
        <row r="114">
          <cell r="C114">
            <v>0</v>
          </cell>
        </row>
        <row r="115">
          <cell r="C115">
            <v>20</v>
          </cell>
          <cell r="D115">
            <v>0</v>
          </cell>
          <cell r="E115">
            <v>0</v>
          </cell>
        </row>
        <row r="117">
          <cell r="C117">
            <v>20</v>
          </cell>
          <cell r="D117">
            <v>0</v>
          </cell>
          <cell r="E117">
            <v>0</v>
          </cell>
        </row>
        <row r="122">
          <cell r="C122">
            <v>32238</v>
          </cell>
          <cell r="D122">
            <v>27688</v>
          </cell>
          <cell r="E122">
            <v>27688</v>
          </cell>
        </row>
        <row r="125">
          <cell r="C125">
            <v>30296</v>
          </cell>
          <cell r="D125">
            <v>30296</v>
          </cell>
          <cell r="E125">
            <v>30296</v>
          </cell>
        </row>
        <row r="127">
          <cell r="C127">
            <v>3077.1133300000001</v>
          </cell>
          <cell r="D127">
            <v>0</v>
          </cell>
        </row>
        <row r="129">
          <cell r="C129">
            <v>6150.3</v>
          </cell>
          <cell r="D129">
            <v>6069.3</v>
          </cell>
          <cell r="E129">
            <v>5792.1</v>
          </cell>
        </row>
        <row r="135">
          <cell r="C135">
            <v>0</v>
          </cell>
        </row>
        <row r="137">
          <cell r="C137">
            <v>255.28700000000001</v>
          </cell>
          <cell r="D137">
            <v>0</v>
          </cell>
          <cell r="E137">
            <v>0</v>
          </cell>
        </row>
        <row r="139">
          <cell r="C139">
            <v>51148.574699999997</v>
          </cell>
          <cell r="D139">
            <v>0</v>
          </cell>
        </row>
        <row r="143">
          <cell r="C143">
            <v>2581</v>
          </cell>
          <cell r="D143">
            <v>2581</v>
          </cell>
          <cell r="E143">
            <v>2581</v>
          </cell>
        </row>
        <row r="144">
          <cell r="C144">
            <v>2052</v>
          </cell>
          <cell r="D144">
            <v>2052</v>
          </cell>
          <cell r="E144">
            <v>2052</v>
          </cell>
        </row>
        <row r="145">
          <cell r="C145">
            <v>4400</v>
          </cell>
          <cell r="D145">
            <v>0</v>
          </cell>
          <cell r="E145">
            <v>0</v>
          </cell>
        </row>
        <row r="146">
          <cell r="C146">
            <v>6211.3</v>
          </cell>
          <cell r="D146">
            <v>6211.3</v>
          </cell>
          <cell r="E146">
            <v>6211.3</v>
          </cell>
        </row>
        <row r="147">
          <cell r="C147">
            <v>226.4</v>
          </cell>
          <cell r="D147">
            <v>226.4</v>
          </cell>
          <cell r="E147">
            <v>226.4</v>
          </cell>
        </row>
        <row r="152">
          <cell r="C152">
            <v>3466.6</v>
          </cell>
          <cell r="D152">
            <v>1400.1</v>
          </cell>
          <cell r="E152">
            <v>1400.1</v>
          </cell>
        </row>
        <row r="153">
          <cell r="C153">
            <v>7058.16</v>
          </cell>
          <cell r="D153">
            <v>0</v>
          </cell>
          <cell r="E153">
            <v>0</v>
          </cell>
        </row>
        <row r="154">
          <cell r="C154">
            <v>2265.9</v>
          </cell>
          <cell r="D154">
            <v>915.2</v>
          </cell>
          <cell r="E154">
            <v>915.2</v>
          </cell>
        </row>
        <row r="157">
          <cell r="C157">
            <v>10281.6</v>
          </cell>
          <cell r="D157">
            <v>10281.6</v>
          </cell>
          <cell r="E157">
            <v>10281.6</v>
          </cell>
        </row>
        <row r="159">
          <cell r="C159">
            <v>20996</v>
          </cell>
          <cell r="D159">
            <v>20167.900000000001</v>
          </cell>
          <cell r="E159">
            <v>20405</v>
          </cell>
        </row>
        <row r="160">
          <cell r="C160">
            <v>249444.8</v>
          </cell>
          <cell r="D160">
            <v>224784.4</v>
          </cell>
          <cell r="E160">
            <v>249444.8</v>
          </cell>
        </row>
        <row r="161">
          <cell r="C161">
            <v>10035.700000000001</v>
          </cell>
          <cell r="D161">
            <v>9931</v>
          </cell>
          <cell r="E161">
            <v>10035.700000000001</v>
          </cell>
        </row>
        <row r="162">
          <cell r="C162">
            <v>195.9</v>
          </cell>
          <cell r="D162">
            <v>195.9</v>
          </cell>
          <cell r="E162">
            <v>195.9</v>
          </cell>
        </row>
        <row r="163">
          <cell r="C163">
            <v>1599.8</v>
          </cell>
          <cell r="D163">
            <v>1659.8</v>
          </cell>
          <cell r="E163">
            <v>1709.1</v>
          </cell>
        </row>
        <row r="164">
          <cell r="C164">
            <v>480.8</v>
          </cell>
          <cell r="D164">
            <v>480.8</v>
          </cell>
          <cell r="E164">
            <v>480.8</v>
          </cell>
        </row>
        <row r="165">
          <cell r="C165">
            <v>16.7</v>
          </cell>
          <cell r="D165">
            <v>16.7</v>
          </cell>
          <cell r="E165">
            <v>16.7</v>
          </cell>
        </row>
        <row r="166">
          <cell r="C166">
            <v>2932.4</v>
          </cell>
          <cell r="D166">
            <v>2932.4</v>
          </cell>
          <cell r="E166">
            <v>2932.4</v>
          </cell>
        </row>
        <row r="167">
          <cell r="C167">
            <v>475.4</v>
          </cell>
          <cell r="D167">
            <v>475.4</v>
          </cell>
          <cell r="E167">
            <v>475.4</v>
          </cell>
        </row>
        <row r="168">
          <cell r="C168">
            <v>441.2</v>
          </cell>
          <cell r="D168">
            <v>441.2</v>
          </cell>
          <cell r="E168">
            <v>441.2</v>
          </cell>
        </row>
        <row r="169">
          <cell r="C169">
            <v>644.4</v>
          </cell>
          <cell r="D169">
            <v>644.4</v>
          </cell>
          <cell r="E169">
            <v>644.4</v>
          </cell>
        </row>
        <row r="170">
          <cell r="C170">
            <v>143.5</v>
          </cell>
          <cell r="D170">
            <v>143.5</v>
          </cell>
          <cell r="E170">
            <v>143.5</v>
          </cell>
        </row>
        <row r="171">
          <cell r="C171">
            <v>0.89600000000000002</v>
          </cell>
          <cell r="D171">
            <v>0.89600000000000002</v>
          </cell>
          <cell r="E171">
            <v>0.89600000000000002</v>
          </cell>
        </row>
        <row r="172">
          <cell r="C172">
            <v>121</v>
          </cell>
          <cell r="D172">
            <v>121</v>
          </cell>
          <cell r="E172">
            <v>121</v>
          </cell>
        </row>
        <row r="173">
          <cell r="C173">
            <v>23.3</v>
          </cell>
          <cell r="D173">
            <v>23.3</v>
          </cell>
          <cell r="E173">
            <v>23.3</v>
          </cell>
        </row>
        <row r="174">
          <cell r="C174">
            <v>989.9</v>
          </cell>
          <cell r="D174">
            <v>989.9</v>
          </cell>
          <cell r="E174">
            <v>989.9</v>
          </cell>
        </row>
        <row r="176">
          <cell r="C176">
            <v>4477.3999999999996</v>
          </cell>
          <cell r="D176">
            <v>4477.3999999999996</v>
          </cell>
          <cell r="E176">
            <v>4477.3999999999996</v>
          </cell>
        </row>
        <row r="177">
          <cell r="C177">
            <v>1848.8</v>
          </cell>
          <cell r="D177">
            <v>1848.8</v>
          </cell>
          <cell r="E177">
            <v>1848.8</v>
          </cell>
        </row>
        <row r="179">
          <cell r="C179">
            <v>297.2</v>
          </cell>
          <cell r="D179">
            <v>302.89999999999998</v>
          </cell>
          <cell r="E179">
            <v>294.8</v>
          </cell>
        </row>
        <row r="181">
          <cell r="C181">
            <v>29</v>
          </cell>
          <cell r="D181">
            <v>0.3</v>
          </cell>
          <cell r="E181">
            <v>0.3</v>
          </cell>
        </row>
        <row r="183">
          <cell r="D183">
            <v>0</v>
          </cell>
          <cell r="E183">
            <v>0</v>
          </cell>
        </row>
        <row r="185">
          <cell r="C185">
            <v>998.4</v>
          </cell>
          <cell r="D185">
            <v>1038.5999999999999</v>
          </cell>
          <cell r="E185">
            <v>1083.9000000000001</v>
          </cell>
        </row>
        <row r="188">
          <cell r="C188">
            <v>4202.24</v>
          </cell>
          <cell r="D188">
            <v>3418</v>
          </cell>
          <cell r="E188">
            <v>3418</v>
          </cell>
        </row>
        <row r="192">
          <cell r="C192">
            <v>0</v>
          </cell>
          <cell r="D192">
            <v>0</v>
          </cell>
          <cell r="E192">
            <v>0</v>
          </cell>
        </row>
        <row r="194">
          <cell r="C194">
            <v>0</v>
          </cell>
          <cell r="D194">
            <v>0</v>
          </cell>
          <cell r="E194">
            <v>0</v>
          </cell>
        </row>
        <row r="196">
          <cell r="C196">
            <v>400</v>
          </cell>
        </row>
        <row r="197">
          <cell r="C197">
            <v>690.14444000000003</v>
          </cell>
          <cell r="D197">
            <v>690.14444000000003</v>
          </cell>
          <cell r="E197">
            <v>690.14444000000003</v>
          </cell>
        </row>
        <row r="202">
          <cell r="C202">
            <v>127.9</v>
          </cell>
          <cell r="D202">
            <v>172.5</v>
          </cell>
          <cell r="E202">
            <v>172.5</v>
          </cell>
        </row>
        <row r="204">
          <cell r="C204">
            <v>0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69"/>
  <sheetViews>
    <sheetView tabSelected="1" view="pageBreakPreview" zoomScale="90" zoomScaleNormal="100" zoomScaleSheetLayoutView="90" workbookViewId="0">
      <pane xSplit="1" ySplit="10" topLeftCell="B209" activePane="bottomRight" state="frozen"/>
      <selection pane="topRight" activeCell="B1" sqref="B1"/>
      <selection pane="bottomLeft" activeCell="A11" sqref="A11"/>
      <selection pane="bottomRight" activeCell="D240" sqref="D240"/>
    </sheetView>
  </sheetViews>
  <sheetFormatPr defaultRowHeight="12.75" x14ac:dyDescent="0.2"/>
  <cols>
    <col min="1" max="1" width="74.42578125" style="142" customWidth="1"/>
    <col min="2" max="2" width="27.140625" customWidth="1"/>
    <col min="3" max="3" width="17.5703125" customWidth="1"/>
    <col min="4" max="4" width="17.42578125" customWidth="1"/>
    <col min="5" max="5" width="16.28515625" customWidth="1"/>
    <col min="6" max="6" width="16.85546875" customWidth="1"/>
    <col min="7" max="7" width="15.85546875" customWidth="1"/>
    <col min="8" max="8" width="16" customWidth="1"/>
    <col min="9" max="9" width="15.85546875" customWidth="1"/>
    <col min="10" max="10" width="15.7109375" customWidth="1"/>
    <col min="11" max="11" width="15.28515625" customWidth="1"/>
    <col min="13" max="13" width="14.28515625" bestFit="1" customWidth="1"/>
  </cols>
  <sheetData>
    <row r="1" spans="1:86" ht="15.75" x14ac:dyDescent="0.25">
      <c r="A1" s="1"/>
      <c r="B1" s="1"/>
      <c r="C1" s="1"/>
      <c r="D1" s="1"/>
      <c r="E1" s="1"/>
      <c r="F1" s="146" t="s">
        <v>402</v>
      </c>
      <c r="G1" s="146"/>
      <c r="H1" s="146"/>
      <c r="I1" s="146"/>
      <c r="J1" s="146"/>
      <c r="K1" s="146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31.5" customHeight="1" x14ac:dyDescent="0.25">
      <c r="A2" s="3"/>
      <c r="B2" s="1"/>
      <c r="C2" s="1"/>
      <c r="D2" s="1"/>
      <c r="E2" s="1"/>
      <c r="F2" s="147" t="s">
        <v>0</v>
      </c>
      <c r="G2" s="147"/>
      <c r="H2" s="147"/>
      <c r="I2" s="147"/>
      <c r="J2" s="147"/>
      <c r="K2" s="14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</row>
    <row r="3" spans="1:86" ht="15.75" x14ac:dyDescent="0.25">
      <c r="A3" s="3"/>
      <c r="B3" s="3"/>
      <c r="C3" s="3"/>
      <c r="D3" s="3"/>
      <c r="E3" s="3"/>
      <c r="F3" s="146" t="s">
        <v>1</v>
      </c>
      <c r="G3" s="146"/>
      <c r="H3" s="146"/>
      <c r="I3" s="146"/>
      <c r="J3" s="146"/>
      <c r="K3" s="146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</row>
    <row r="4" spans="1:86" ht="14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</row>
    <row r="5" spans="1:86" ht="15.75" x14ac:dyDescent="0.25">
      <c r="A5" s="148" t="s">
        <v>2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</row>
    <row r="6" spans="1:86" ht="15.75" x14ac:dyDescent="0.25">
      <c r="A6" s="148" t="s">
        <v>3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</row>
    <row r="7" spans="1:86" ht="11.25" customHeight="1" x14ac:dyDescent="0.2">
      <c r="A7" s="149" t="s">
        <v>4</v>
      </c>
      <c r="B7" s="149"/>
      <c r="C7" s="149"/>
      <c r="D7" s="149"/>
      <c r="E7" s="149"/>
      <c r="F7" s="149"/>
      <c r="G7" s="149"/>
      <c r="H7" s="149"/>
      <c r="I7" s="149"/>
      <c r="J7" s="149"/>
      <c r="K7" s="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</row>
    <row r="8" spans="1:86" ht="12.75" customHeight="1" x14ac:dyDescent="0.2">
      <c r="A8" s="145" t="s">
        <v>5</v>
      </c>
      <c r="B8" s="145" t="s">
        <v>6</v>
      </c>
      <c r="C8" s="143" t="s">
        <v>7</v>
      </c>
      <c r="D8" s="144" t="s">
        <v>8</v>
      </c>
      <c r="E8" s="144"/>
      <c r="F8" s="143" t="s">
        <v>9</v>
      </c>
      <c r="G8" s="144" t="s">
        <v>8</v>
      </c>
      <c r="H8" s="144"/>
      <c r="I8" s="143" t="s">
        <v>10</v>
      </c>
      <c r="J8" s="144" t="s">
        <v>8</v>
      </c>
      <c r="K8" s="144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</row>
    <row r="9" spans="1:86" ht="53.25" customHeight="1" x14ac:dyDescent="0.2">
      <c r="A9" s="145"/>
      <c r="B9" s="145"/>
      <c r="C9" s="143"/>
      <c r="D9" s="5" t="s">
        <v>11</v>
      </c>
      <c r="E9" s="5" t="s">
        <v>12</v>
      </c>
      <c r="F9" s="143"/>
      <c r="G9" s="5" t="s">
        <v>11</v>
      </c>
      <c r="H9" s="5" t="s">
        <v>12</v>
      </c>
      <c r="I9" s="143"/>
      <c r="J9" s="5" t="s">
        <v>11</v>
      </c>
      <c r="K9" s="5" t="s">
        <v>12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</row>
    <row r="10" spans="1:86" ht="9.75" customHeight="1" x14ac:dyDescent="0.2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</row>
    <row r="11" spans="1:86" ht="15.75" x14ac:dyDescent="0.25">
      <c r="A11" s="7" t="s">
        <v>13</v>
      </c>
      <c r="B11" s="8" t="s">
        <v>14</v>
      </c>
      <c r="C11" s="9">
        <f>SUM(D11:E11)</f>
        <v>350894.70000000007</v>
      </c>
      <c r="D11" s="9">
        <f>D12+D51</f>
        <v>216171.00000000003</v>
      </c>
      <c r="E11" s="9">
        <f>E12+E51</f>
        <v>134723.70000000001</v>
      </c>
      <c r="F11" s="9">
        <f t="shared" ref="F11:F80" si="0">SUM(G11:H11)</f>
        <v>367883</v>
      </c>
      <c r="G11" s="9">
        <f>G12+G51</f>
        <v>225504.9</v>
      </c>
      <c r="H11" s="9">
        <f>H12+H51</f>
        <v>142378.10000000003</v>
      </c>
      <c r="I11" s="9">
        <f t="shared" ref="I11:I80" si="1">SUM(J11:K11)</f>
        <v>388514.2</v>
      </c>
      <c r="J11" s="9">
        <f>J12+J51</f>
        <v>237720.69999999998</v>
      </c>
      <c r="K11" s="9">
        <f>K12+K51</f>
        <v>150793.50000000003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</row>
    <row r="12" spans="1:86" ht="15.75" x14ac:dyDescent="0.25">
      <c r="A12" s="7" t="s">
        <v>15</v>
      </c>
      <c r="B12" s="8"/>
      <c r="C12" s="9">
        <f t="shared" ref="C12:C80" si="2">SUM(D12:E12)</f>
        <v>327457.80000000005</v>
      </c>
      <c r="D12" s="9">
        <f>D13+D28+D38+D46+D23</f>
        <v>194061.80000000002</v>
      </c>
      <c r="E12" s="9">
        <f>E13+E28+E38+E46+E23</f>
        <v>133396</v>
      </c>
      <c r="F12" s="9">
        <f t="shared" si="0"/>
        <v>344293.1</v>
      </c>
      <c r="G12" s="9">
        <f>G13+G28+G38+G46+G23</f>
        <v>203239.69999999998</v>
      </c>
      <c r="H12" s="9">
        <f>H13+H28+H38+H46+H23</f>
        <v>141053.40000000002</v>
      </c>
      <c r="I12" s="9">
        <f t="shared" si="1"/>
        <v>364723.3</v>
      </c>
      <c r="J12" s="9">
        <f>J13+J28+J38+J46+J23</f>
        <v>215254.49999999997</v>
      </c>
      <c r="K12" s="9">
        <f>K13+K28+K38+K46+K23</f>
        <v>149468.80000000002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</row>
    <row r="13" spans="1:86" ht="15.75" x14ac:dyDescent="0.25">
      <c r="A13" s="10" t="s">
        <v>16</v>
      </c>
      <c r="B13" s="11" t="s">
        <v>17</v>
      </c>
      <c r="C13" s="12">
        <f t="shared" si="2"/>
        <v>246255.2</v>
      </c>
      <c r="D13" s="12">
        <f>D14</f>
        <v>171361.00000000003</v>
      </c>
      <c r="E13" s="12">
        <f>E14</f>
        <v>74894.2</v>
      </c>
      <c r="F13" s="12">
        <f t="shared" si="0"/>
        <v>262181.5</v>
      </c>
      <c r="G13" s="12">
        <f>G14</f>
        <v>179797.9</v>
      </c>
      <c r="H13" s="12">
        <f>H14</f>
        <v>82383.600000000006</v>
      </c>
      <c r="I13" s="12">
        <f t="shared" si="1"/>
        <v>281668.69999999995</v>
      </c>
      <c r="J13" s="12">
        <f>J14</f>
        <v>191046.69999999998</v>
      </c>
      <c r="K13" s="12">
        <f>K14</f>
        <v>90622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</row>
    <row r="14" spans="1:86" ht="15.75" x14ac:dyDescent="0.25">
      <c r="A14" s="10" t="s">
        <v>18</v>
      </c>
      <c r="B14" s="11" t="s">
        <v>19</v>
      </c>
      <c r="C14" s="12">
        <f>SUM(D14:E14)</f>
        <v>246255.2</v>
      </c>
      <c r="D14" s="12">
        <f>SUM(D15:D22)</f>
        <v>171361.00000000003</v>
      </c>
      <c r="E14" s="12">
        <f>SUM(E15:E22)</f>
        <v>74894.2</v>
      </c>
      <c r="F14" s="12">
        <f>SUM(G14:H14)</f>
        <v>262181.5</v>
      </c>
      <c r="G14" s="12">
        <f t="shared" ref="G14:H14" si="3">SUM(G15:G22)</f>
        <v>179797.9</v>
      </c>
      <c r="H14" s="12">
        <f t="shared" si="3"/>
        <v>82383.600000000006</v>
      </c>
      <c r="I14" s="12">
        <f t="shared" si="1"/>
        <v>281668.69999999995</v>
      </c>
      <c r="J14" s="12">
        <f t="shared" ref="J14:K14" si="4">SUM(J15:J22)</f>
        <v>191046.69999999998</v>
      </c>
      <c r="K14" s="12">
        <f t="shared" si="4"/>
        <v>90622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ht="50.25" customHeight="1" x14ac:dyDescent="0.25">
      <c r="A15" s="13" t="s">
        <v>20</v>
      </c>
      <c r="B15" s="14" t="s">
        <v>21</v>
      </c>
      <c r="C15" s="12">
        <f t="shared" si="2"/>
        <v>213358.8</v>
      </c>
      <c r="D15" s="15">
        <f>'[1]Райбюд. Табл. № 4'!C13</f>
        <v>148560.6</v>
      </c>
      <c r="E15" s="15">
        <f>'[1]Свод с.п.'!C13</f>
        <v>64798.2</v>
      </c>
      <c r="F15" s="12">
        <f t="shared" si="0"/>
        <v>256905.1</v>
      </c>
      <c r="G15" s="15">
        <f>'[1]Райбюд. Табл. № 4'!D13</f>
        <v>176722.5</v>
      </c>
      <c r="H15" s="15">
        <f>'[1]Свод с.п.'!D13</f>
        <v>80182.600000000006</v>
      </c>
      <c r="I15" s="12">
        <f t="shared" si="1"/>
        <v>276278.5</v>
      </c>
      <c r="J15" s="15">
        <f>'[1]Райбюд. Табл. № 4'!E13</f>
        <v>187973</v>
      </c>
      <c r="K15" s="15">
        <f>'[1]Свод с.п.'!E13</f>
        <v>88305.5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86" ht="63.75" x14ac:dyDescent="0.25">
      <c r="A16" s="13" t="s">
        <v>22</v>
      </c>
      <c r="B16" s="14" t="s">
        <v>23</v>
      </c>
      <c r="C16" s="12">
        <f t="shared" si="2"/>
        <v>823.1</v>
      </c>
      <c r="D16" s="15">
        <f>'[1]Райбюд. Табл. № 4'!C14</f>
        <v>573.1</v>
      </c>
      <c r="E16" s="15">
        <f>'[1]Свод с.п.'!C14</f>
        <v>250</v>
      </c>
      <c r="F16" s="12">
        <f t="shared" si="0"/>
        <v>801</v>
      </c>
      <c r="G16" s="15">
        <f>'[1]Райбюд. Табл. № 4'!D14</f>
        <v>551</v>
      </c>
      <c r="H16" s="15">
        <f>'[1]Свод с.п.'!D14</f>
        <v>250</v>
      </c>
      <c r="I16" s="12">
        <f t="shared" si="1"/>
        <v>782.3</v>
      </c>
      <c r="J16" s="15">
        <f>'[1]Райбюд. Табл. № 4'!E14</f>
        <v>532.29999999999995</v>
      </c>
      <c r="K16" s="15">
        <f>'[1]Свод с.п.'!E14</f>
        <v>250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30" customHeight="1" x14ac:dyDescent="0.25">
      <c r="A17" s="13" t="s">
        <v>24</v>
      </c>
      <c r="B17" s="16" t="s">
        <v>25</v>
      </c>
      <c r="C17" s="12">
        <f t="shared" si="2"/>
        <v>2621</v>
      </c>
      <c r="D17" s="15">
        <f>'[1]Райбюд. Табл. № 4'!C15</f>
        <v>1825</v>
      </c>
      <c r="E17" s="15">
        <f>'[1]Свод с.п.'!C15</f>
        <v>796</v>
      </c>
      <c r="F17" s="12">
        <f t="shared" si="0"/>
        <v>2550.4</v>
      </c>
      <c r="G17" s="15">
        <f>'[1]Райбюд. Табл. № 4'!D15</f>
        <v>1754.4</v>
      </c>
      <c r="H17" s="15">
        <f>'[1]Свод с.п.'!D15</f>
        <v>796</v>
      </c>
      <c r="I17" s="12">
        <f t="shared" si="1"/>
        <v>2490.4</v>
      </c>
      <c r="J17" s="15">
        <f>'[1]Райбюд. Табл. № 4'!E15</f>
        <v>1694.4</v>
      </c>
      <c r="K17" s="15">
        <f>'[1]Свод с.п.'!E15</f>
        <v>796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51" x14ac:dyDescent="0.25">
      <c r="A18" s="13" t="s">
        <v>26</v>
      </c>
      <c r="B18" s="14" t="s">
        <v>27</v>
      </c>
      <c r="C18" s="12">
        <f t="shared" si="2"/>
        <v>1750</v>
      </c>
      <c r="D18" s="15">
        <f>'[1]Райбюд. Табл. № 4'!C16</f>
        <v>700</v>
      </c>
      <c r="E18" s="15">
        <f>'[1]Свод с.п.'!C16</f>
        <v>1050</v>
      </c>
      <c r="F18" s="12">
        <f t="shared" si="0"/>
        <v>1925</v>
      </c>
      <c r="G18" s="15">
        <f>'[1]Райбюд. Табл. № 4'!D16</f>
        <v>770</v>
      </c>
      <c r="H18" s="15">
        <f>'[1]Свод с.п.'!D16</f>
        <v>1155</v>
      </c>
      <c r="I18" s="12">
        <f t="shared" si="1"/>
        <v>2117.5</v>
      </c>
      <c r="J18" s="15">
        <f>'[1]Райбюд. Табл. № 4'!E16</f>
        <v>847</v>
      </c>
      <c r="K18" s="15">
        <f>'[1]Свод с.п.'!E16</f>
        <v>1270.5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76.5" customHeight="1" x14ac:dyDescent="0.25">
      <c r="A19" s="17" t="s">
        <v>28</v>
      </c>
      <c r="B19" s="16" t="s">
        <v>29</v>
      </c>
      <c r="C19" s="12">
        <f t="shared" si="2"/>
        <v>0</v>
      </c>
      <c r="D19" s="15">
        <f>'[1]Райбюд. Табл. № 4'!C17</f>
        <v>0</v>
      </c>
      <c r="E19" s="15">
        <f>'[1]Свод с.п.'!C17</f>
        <v>0</v>
      </c>
      <c r="F19" s="12">
        <f t="shared" si="0"/>
        <v>0</v>
      </c>
      <c r="G19" s="15">
        <f>'[1]Райбюд. Табл. № 4'!D17</f>
        <v>0</v>
      </c>
      <c r="H19" s="15">
        <f>'[1]Свод с.п.'!D17</f>
        <v>0</v>
      </c>
      <c r="I19" s="12">
        <f t="shared" si="1"/>
        <v>0</v>
      </c>
      <c r="J19" s="15">
        <f>'[1]Райбюд. Табл. № 4'!E17</f>
        <v>0</v>
      </c>
      <c r="K19" s="15">
        <f>'[1]Свод с.п.'!E17</f>
        <v>0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57" customHeight="1" x14ac:dyDescent="0.25">
      <c r="A20" s="18" t="s">
        <v>30</v>
      </c>
      <c r="B20" s="16" t="s">
        <v>31</v>
      </c>
      <c r="C20" s="12">
        <f t="shared" si="2"/>
        <v>0</v>
      </c>
      <c r="D20" s="15">
        <f>'[1]Райбюд. Табл. № 4'!C18</f>
        <v>0</v>
      </c>
      <c r="E20" s="15">
        <f>'[1]Свод с.п.'!C18</f>
        <v>0</v>
      </c>
      <c r="F20" s="12">
        <f t="shared" si="0"/>
        <v>0</v>
      </c>
      <c r="G20" s="15">
        <f>'[1]Райбюд. Табл. № 4'!C18</f>
        <v>0</v>
      </c>
      <c r="H20" s="15">
        <f>'[1]Свод с.п.'!D18</f>
        <v>0</v>
      </c>
      <c r="I20" s="12">
        <f t="shared" si="1"/>
        <v>0</v>
      </c>
      <c r="J20" s="15">
        <f>'[1]Райбюд. Табл. № 4'!E18</f>
        <v>0</v>
      </c>
      <c r="K20" s="15">
        <f>'[1]Свод с.п.'!E18</f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54" customHeight="1" x14ac:dyDescent="0.25">
      <c r="A21" s="18" t="s">
        <v>32</v>
      </c>
      <c r="B21" s="16" t="s">
        <v>33</v>
      </c>
      <c r="C21" s="12">
        <f t="shared" si="2"/>
        <v>20903.099999999999</v>
      </c>
      <c r="D21" s="15">
        <f>'[1]Райбюд. Табл. № 4'!C19</f>
        <v>14903.1</v>
      </c>
      <c r="E21" s="15">
        <f>'[1]Свод с.п.'!C19</f>
        <v>6000</v>
      </c>
      <c r="F21" s="12">
        <f t="shared" si="0"/>
        <v>0</v>
      </c>
      <c r="G21" s="15">
        <f>'[1]Райбюд. Табл. № 4'!D19</f>
        <v>0</v>
      </c>
      <c r="H21" s="15">
        <f>'[1]Свод с.п.'!D19</f>
        <v>0</v>
      </c>
      <c r="I21" s="12">
        <f t="shared" si="1"/>
        <v>0</v>
      </c>
      <c r="J21" s="15">
        <f>'[1]Райбюд. Табл. № 4'!E19</f>
        <v>0</v>
      </c>
      <c r="K21" s="15">
        <f>'[1]Свод с.п.'!E19</f>
        <v>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54" customHeight="1" x14ac:dyDescent="0.25">
      <c r="A22" s="18" t="s">
        <v>32</v>
      </c>
      <c r="B22" s="16" t="s">
        <v>34</v>
      </c>
      <c r="C22" s="12">
        <f t="shared" si="2"/>
        <v>6799.2</v>
      </c>
      <c r="D22" s="15">
        <f>'[1]Райбюд. Табл. № 4'!C20</f>
        <v>4799.2</v>
      </c>
      <c r="E22" s="15">
        <f>'[1]Свод с.п.'!C20</f>
        <v>2000</v>
      </c>
      <c r="F22" s="12">
        <f t="shared" si="0"/>
        <v>0</v>
      </c>
      <c r="G22" s="15">
        <f>'[1]Райбюд. Табл. № 4'!D20</f>
        <v>0</v>
      </c>
      <c r="H22" s="15">
        <f>'[1]Свод с.п.'!D20</f>
        <v>0</v>
      </c>
      <c r="I22" s="12">
        <f t="shared" si="1"/>
        <v>0</v>
      </c>
      <c r="J22" s="15">
        <f>'[1]Райбюд. Табл. № 4'!E20</f>
        <v>0</v>
      </c>
      <c r="K22" s="15">
        <f>'[1]Свод с.п.'!E20</f>
        <v>0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28.5" customHeight="1" x14ac:dyDescent="0.25">
      <c r="A23" s="19" t="s">
        <v>35</v>
      </c>
      <c r="B23" s="20" t="s">
        <v>36</v>
      </c>
      <c r="C23" s="12">
        <f t="shared" si="2"/>
        <v>40357.600000000006</v>
      </c>
      <c r="D23" s="12">
        <f>SUM(D24:D27)</f>
        <v>9572.8000000000011</v>
      </c>
      <c r="E23" s="12">
        <f>SUM(E24:E27)</f>
        <v>30784.800000000007</v>
      </c>
      <c r="F23" s="12">
        <f t="shared" si="0"/>
        <v>40357.600000000006</v>
      </c>
      <c r="G23" s="12">
        <f>SUM(G24:G27)</f>
        <v>9572.8000000000011</v>
      </c>
      <c r="H23" s="12">
        <f>SUM(H24:H27)</f>
        <v>30784.800000000007</v>
      </c>
      <c r="I23" s="12">
        <f t="shared" si="1"/>
        <v>40357.600000000006</v>
      </c>
      <c r="J23" s="12">
        <f>SUM(J24:J27)</f>
        <v>9572.8000000000011</v>
      </c>
      <c r="K23" s="12">
        <f>SUM(K24:K27)</f>
        <v>30784.800000000007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64.5" x14ac:dyDescent="0.25">
      <c r="A24" s="21" t="s">
        <v>37</v>
      </c>
      <c r="B24" s="22" t="s">
        <v>38</v>
      </c>
      <c r="C24" s="12">
        <f t="shared" si="2"/>
        <v>20654.600000000002</v>
      </c>
      <c r="D24" s="15">
        <f>'[1]Райбюд. Табл. № 4'!C22</f>
        <v>4899.3</v>
      </c>
      <c r="E24" s="15">
        <f>'[1]Свод с.п.'!C22</f>
        <v>15755.300000000003</v>
      </c>
      <c r="F24" s="12">
        <f t="shared" si="0"/>
        <v>20654.600000000002</v>
      </c>
      <c r="G24" s="15">
        <f>'[1]Райбюд. Табл. № 4'!D22</f>
        <v>4899.3</v>
      </c>
      <c r="H24" s="15">
        <f>'[1]Свод с.п.'!D22</f>
        <v>15755.300000000003</v>
      </c>
      <c r="I24" s="12">
        <f t="shared" si="1"/>
        <v>20654.600000000002</v>
      </c>
      <c r="J24" s="15">
        <f>'[1]Райбюд. Табл. № 4'!E22</f>
        <v>4899.3</v>
      </c>
      <c r="K24" s="15">
        <f>'[1]Свод с.п.'!E22</f>
        <v>15755.300000000003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77.25" x14ac:dyDescent="0.25">
      <c r="A25" s="23" t="s">
        <v>39</v>
      </c>
      <c r="B25" s="22" t="s">
        <v>40</v>
      </c>
      <c r="C25" s="12">
        <f t="shared" si="2"/>
        <v>122.39999999999999</v>
      </c>
      <c r="D25" s="15">
        <f>'[1]Райбюд. Табл. № 4'!C23</f>
        <v>29</v>
      </c>
      <c r="E25" s="15">
        <f>'[1]Свод с.п.'!C23</f>
        <v>93.399999999999991</v>
      </c>
      <c r="F25" s="12">
        <f t="shared" si="0"/>
        <v>122.39999999999999</v>
      </c>
      <c r="G25" s="15">
        <f>'[1]Райбюд. Табл. № 4'!D23</f>
        <v>29</v>
      </c>
      <c r="H25" s="15">
        <f>'[1]Свод с.п.'!D23</f>
        <v>93.399999999999991</v>
      </c>
      <c r="I25" s="12">
        <f t="shared" si="1"/>
        <v>122.39999999999999</v>
      </c>
      <c r="J25" s="15">
        <f>'[1]Райбюд. Табл. № 4'!E23</f>
        <v>29</v>
      </c>
      <c r="K25" s="15">
        <f>'[1]Свод с.п.'!E23</f>
        <v>93.399999999999991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63.75" x14ac:dyDescent="0.25">
      <c r="A26" s="24" t="s">
        <v>41</v>
      </c>
      <c r="B26" s="22" t="s">
        <v>42</v>
      </c>
      <c r="C26" s="12">
        <f t="shared" si="2"/>
        <v>22037.600000000002</v>
      </c>
      <c r="D26" s="15">
        <f>'[1]Райбюд. Табл. № 4'!C24</f>
        <v>5227.3</v>
      </c>
      <c r="E26" s="15">
        <f>'[1]Свод с.п.'!C24</f>
        <v>16810.300000000003</v>
      </c>
      <c r="F26" s="12">
        <f t="shared" si="0"/>
        <v>22037.600000000002</v>
      </c>
      <c r="G26" s="15">
        <f>'[1]Райбюд. Табл. № 4'!D24</f>
        <v>5227.3</v>
      </c>
      <c r="H26" s="15">
        <f>'[1]Свод с.п.'!D24</f>
        <v>16810.300000000003</v>
      </c>
      <c r="I26" s="12">
        <f t="shared" si="1"/>
        <v>22037.600000000002</v>
      </c>
      <c r="J26" s="15">
        <f>'[1]Райбюд. Табл. № 4'!E24</f>
        <v>5227.3</v>
      </c>
      <c r="K26" s="15">
        <f>'[1]Свод с.п.'!E24</f>
        <v>16810.300000000003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63.75" x14ac:dyDescent="0.25">
      <c r="A27" s="25" t="s">
        <v>43</v>
      </c>
      <c r="B27" s="22" t="s">
        <v>44</v>
      </c>
      <c r="C27" s="12">
        <f t="shared" si="2"/>
        <v>-2457</v>
      </c>
      <c r="D27" s="15">
        <f>'[1]Райбюд. Табл. № 4'!C25</f>
        <v>-582.79999999999995</v>
      </c>
      <c r="E27" s="15">
        <f>'[1]Свод с.п.'!C25</f>
        <v>-1874.2</v>
      </c>
      <c r="F27" s="12">
        <f>SUM(G27:H27)</f>
        <v>-2457</v>
      </c>
      <c r="G27" s="15">
        <f>'[1]Райбюд. Табл. № 4'!D25</f>
        <v>-582.79999999999995</v>
      </c>
      <c r="H27" s="15">
        <f>'[1]Свод с.п.'!D25</f>
        <v>-1874.2</v>
      </c>
      <c r="I27" s="12">
        <f>SUM(J27:K27)</f>
        <v>-2457</v>
      </c>
      <c r="J27" s="15">
        <f>'[1]Райбюд. Табл. № 4'!E25</f>
        <v>-582.79999999999995</v>
      </c>
      <c r="K27" s="15">
        <f>'[1]Свод с.п.'!E25</f>
        <v>-1874.2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15.75" x14ac:dyDescent="0.25">
      <c r="A28" s="19" t="s">
        <v>45</v>
      </c>
      <c r="B28" s="11" t="s">
        <v>46</v>
      </c>
      <c r="C28" s="12">
        <f>SUM(D28:E28)</f>
        <v>12356</v>
      </c>
      <c r="D28" s="12">
        <f>D32+D34+D36+D29</f>
        <v>8128</v>
      </c>
      <c r="E28" s="12">
        <f>E32+E34+E36+E29</f>
        <v>4228</v>
      </c>
      <c r="F28" s="12">
        <f t="shared" si="0"/>
        <v>12765</v>
      </c>
      <c r="G28" s="12">
        <f>G32+G34+G36+G29</f>
        <v>8369</v>
      </c>
      <c r="H28" s="12">
        <f>H32+H34+H36+H29</f>
        <v>4396</v>
      </c>
      <c r="I28" s="12">
        <f t="shared" si="1"/>
        <v>13208</v>
      </c>
      <c r="J28" s="12">
        <f>J32+J34+J36+J29</f>
        <v>8635</v>
      </c>
      <c r="K28" s="12">
        <f>K32+K34+K36+K29</f>
        <v>4573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15.75" x14ac:dyDescent="0.25">
      <c r="A29" s="26" t="s">
        <v>47</v>
      </c>
      <c r="B29" s="27" t="s">
        <v>48</v>
      </c>
      <c r="C29" s="12">
        <f t="shared" ref="C29:C37" si="5">SUM(D29+E29)</f>
        <v>1220</v>
      </c>
      <c r="D29" s="12">
        <f>D30+D31</f>
        <v>1220</v>
      </c>
      <c r="E29" s="12">
        <f>E30+E31</f>
        <v>0</v>
      </c>
      <c r="F29" s="12">
        <f t="shared" ref="F29:F31" si="6">SUM(G29+H29)</f>
        <v>1233</v>
      </c>
      <c r="G29" s="12">
        <f t="shared" ref="G29:H29" si="7">G30+G31</f>
        <v>1233</v>
      </c>
      <c r="H29" s="12">
        <f t="shared" si="7"/>
        <v>0</v>
      </c>
      <c r="I29" s="12">
        <f t="shared" ref="I29:I31" si="8">SUM(J29+K29)</f>
        <v>1252</v>
      </c>
      <c r="J29" s="12">
        <f t="shared" ref="J29:K29" si="9">J30+J31</f>
        <v>1252</v>
      </c>
      <c r="K29" s="12">
        <f t="shared" si="9"/>
        <v>0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26.25" x14ac:dyDescent="0.25">
      <c r="A30" s="28" t="s">
        <v>49</v>
      </c>
      <c r="B30" s="29" t="s">
        <v>50</v>
      </c>
      <c r="C30" s="12">
        <f t="shared" si="5"/>
        <v>820</v>
      </c>
      <c r="D30" s="15">
        <f>'[1]Райбюд. Табл. № 4'!C28</f>
        <v>820</v>
      </c>
      <c r="E30" s="15">
        <v>0</v>
      </c>
      <c r="F30" s="12">
        <f t="shared" si="6"/>
        <v>833</v>
      </c>
      <c r="G30" s="15">
        <f>'[1]Райбюд. Табл. № 4'!D28</f>
        <v>833</v>
      </c>
      <c r="H30" s="15">
        <v>0</v>
      </c>
      <c r="I30" s="12">
        <f t="shared" si="8"/>
        <v>837</v>
      </c>
      <c r="J30" s="15">
        <f>'[1]Райбюд. Табл. № 4'!E28</f>
        <v>837</v>
      </c>
      <c r="K30" s="15">
        <v>0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39" x14ac:dyDescent="0.25">
      <c r="A31" s="28" t="s">
        <v>51</v>
      </c>
      <c r="B31" s="29" t="s">
        <v>52</v>
      </c>
      <c r="C31" s="12">
        <f t="shared" si="5"/>
        <v>400</v>
      </c>
      <c r="D31" s="15">
        <f>'[1]Райбюд. Табл. № 4'!C29</f>
        <v>400</v>
      </c>
      <c r="E31" s="15">
        <v>0</v>
      </c>
      <c r="F31" s="12">
        <f t="shared" si="6"/>
        <v>400</v>
      </c>
      <c r="G31" s="15">
        <f>'[1]Райбюд. Табл. № 4'!D29</f>
        <v>400</v>
      </c>
      <c r="H31" s="15">
        <v>0</v>
      </c>
      <c r="I31" s="12">
        <f t="shared" si="8"/>
        <v>415</v>
      </c>
      <c r="J31" s="15">
        <f>'[1]Райбюд. Табл. № 4'!E29</f>
        <v>415</v>
      </c>
      <c r="K31" s="15">
        <v>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15.75" x14ac:dyDescent="0.25">
      <c r="A32" s="30" t="s">
        <v>53</v>
      </c>
      <c r="B32" s="29" t="s">
        <v>54</v>
      </c>
      <c r="C32" s="12">
        <f t="shared" si="5"/>
        <v>10</v>
      </c>
      <c r="D32" s="15">
        <f>D33</f>
        <v>10</v>
      </c>
      <c r="E32" s="15">
        <f>E33</f>
        <v>0</v>
      </c>
      <c r="F32" s="12">
        <f t="shared" si="0"/>
        <v>0</v>
      </c>
      <c r="G32" s="15">
        <f>G33</f>
        <v>0</v>
      </c>
      <c r="H32" s="15">
        <f>H33</f>
        <v>0</v>
      </c>
      <c r="I32" s="12">
        <f t="shared" si="1"/>
        <v>0</v>
      </c>
      <c r="J32" s="15">
        <f>J33</f>
        <v>0</v>
      </c>
      <c r="K32" s="15">
        <f>K33</f>
        <v>0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15.75" x14ac:dyDescent="0.25">
      <c r="A33" s="30" t="s">
        <v>53</v>
      </c>
      <c r="B33" s="29" t="s">
        <v>55</v>
      </c>
      <c r="C33" s="12">
        <f t="shared" si="5"/>
        <v>10</v>
      </c>
      <c r="D33" s="15">
        <f>'[1]Райбюд. Табл. № 4'!C31</f>
        <v>10</v>
      </c>
      <c r="E33" s="15">
        <v>0</v>
      </c>
      <c r="F33" s="12">
        <f t="shared" si="0"/>
        <v>0</v>
      </c>
      <c r="G33" s="15">
        <f>'[1]Райбюд. Табл. № 4'!D31</f>
        <v>0</v>
      </c>
      <c r="H33" s="15">
        <v>0</v>
      </c>
      <c r="I33" s="12">
        <f t="shared" si="1"/>
        <v>0</v>
      </c>
      <c r="J33" s="15">
        <f>'[1]Райбюд. Табл. № 4'!E31</f>
        <v>0</v>
      </c>
      <c r="K33" s="15"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15.75" x14ac:dyDescent="0.25">
      <c r="A34" s="30" t="s">
        <v>56</v>
      </c>
      <c r="B34" s="29" t="s">
        <v>57</v>
      </c>
      <c r="C34" s="12">
        <f t="shared" si="5"/>
        <v>8456</v>
      </c>
      <c r="D34" s="15">
        <f>D35</f>
        <v>4228</v>
      </c>
      <c r="E34" s="15">
        <f>E35</f>
        <v>4228</v>
      </c>
      <c r="F34" s="12">
        <f t="shared" si="0"/>
        <v>8792</v>
      </c>
      <c r="G34" s="15">
        <f>G35</f>
        <v>4396</v>
      </c>
      <c r="H34" s="15">
        <f>H35</f>
        <v>4396</v>
      </c>
      <c r="I34" s="12">
        <f t="shared" si="1"/>
        <v>9146</v>
      </c>
      <c r="J34" s="15">
        <f>J35</f>
        <v>4573</v>
      </c>
      <c r="K34" s="15">
        <f>K35</f>
        <v>4573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15.75" x14ac:dyDescent="0.25">
      <c r="A35" s="30" t="s">
        <v>56</v>
      </c>
      <c r="B35" s="16" t="s">
        <v>58</v>
      </c>
      <c r="C35" s="12">
        <f t="shared" si="5"/>
        <v>8456</v>
      </c>
      <c r="D35" s="15">
        <f>'[1]Райбюд. Табл. № 4'!C33</f>
        <v>4228</v>
      </c>
      <c r="E35" s="15">
        <f>'[1]Свод с.п.'!C27</f>
        <v>4228</v>
      </c>
      <c r="F35" s="12">
        <f t="shared" si="0"/>
        <v>8792</v>
      </c>
      <c r="G35" s="15">
        <f>'[1]Райбюд. Табл. № 4'!D33</f>
        <v>4396</v>
      </c>
      <c r="H35" s="15">
        <f>'[1]Свод с.п.'!D27</f>
        <v>4396</v>
      </c>
      <c r="I35" s="12">
        <f t="shared" si="1"/>
        <v>9146</v>
      </c>
      <c r="J35" s="15">
        <f>'[1]Райбюд. Табл. № 4'!E33</f>
        <v>4573</v>
      </c>
      <c r="K35" s="15">
        <f>'[1]Свод с.п.'!E27</f>
        <v>4573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15.75" x14ac:dyDescent="0.25">
      <c r="A36" s="28" t="s">
        <v>59</v>
      </c>
      <c r="B36" s="16" t="s">
        <v>60</v>
      </c>
      <c r="C36" s="12">
        <f t="shared" si="5"/>
        <v>2670</v>
      </c>
      <c r="D36" s="15">
        <f>D37</f>
        <v>2670</v>
      </c>
      <c r="E36" s="15">
        <f>E37</f>
        <v>0</v>
      </c>
      <c r="F36" s="12">
        <f t="shared" si="0"/>
        <v>2740</v>
      </c>
      <c r="G36" s="15">
        <f>G37</f>
        <v>2740</v>
      </c>
      <c r="H36" s="15">
        <f>H37</f>
        <v>0</v>
      </c>
      <c r="I36" s="12">
        <f t="shared" si="1"/>
        <v>2810</v>
      </c>
      <c r="J36" s="15">
        <f>J37</f>
        <v>2810</v>
      </c>
      <c r="K36" s="15">
        <f>K37</f>
        <v>0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26.25" x14ac:dyDescent="0.25">
      <c r="A37" s="28" t="s">
        <v>61</v>
      </c>
      <c r="B37" s="16" t="s">
        <v>62</v>
      </c>
      <c r="C37" s="12">
        <f t="shared" si="5"/>
        <v>2670</v>
      </c>
      <c r="D37" s="15">
        <f>'[1]Райбюд. Табл. № 4'!C35</f>
        <v>2670</v>
      </c>
      <c r="E37" s="15">
        <v>0</v>
      </c>
      <c r="F37" s="12">
        <f t="shared" si="0"/>
        <v>2740</v>
      </c>
      <c r="G37" s="15">
        <f>'[1]Райбюд. Табл. № 4'!D35</f>
        <v>2740</v>
      </c>
      <c r="H37" s="15">
        <v>0</v>
      </c>
      <c r="I37" s="12">
        <f t="shared" si="1"/>
        <v>2810</v>
      </c>
      <c r="J37" s="15">
        <f>'[1]Райбюд. Табл. № 4'!E35</f>
        <v>2810</v>
      </c>
      <c r="K37" s="15">
        <v>0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15.75" x14ac:dyDescent="0.25">
      <c r="A38" s="31" t="s">
        <v>63</v>
      </c>
      <c r="B38" s="11" t="s">
        <v>64</v>
      </c>
      <c r="C38" s="12">
        <f t="shared" si="2"/>
        <v>23487</v>
      </c>
      <c r="D38" s="12">
        <f>D39+D41</f>
        <v>0</v>
      </c>
      <c r="E38" s="12">
        <f>E39+E41</f>
        <v>23487</v>
      </c>
      <c r="F38" s="12">
        <f t="shared" si="0"/>
        <v>23487</v>
      </c>
      <c r="G38" s="12">
        <f>G39+G41</f>
        <v>0</v>
      </c>
      <c r="H38" s="12">
        <f>H39+H41</f>
        <v>23487</v>
      </c>
      <c r="I38" s="12">
        <f t="shared" si="1"/>
        <v>23487</v>
      </c>
      <c r="J38" s="12">
        <f>J39+J41</f>
        <v>0</v>
      </c>
      <c r="K38" s="12">
        <f>K39+K41</f>
        <v>23487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15.75" x14ac:dyDescent="0.25">
      <c r="A39" s="32" t="s">
        <v>65</v>
      </c>
      <c r="B39" s="14" t="s">
        <v>66</v>
      </c>
      <c r="C39" s="33">
        <f t="shared" si="2"/>
        <v>1977</v>
      </c>
      <c r="D39" s="34">
        <f>D40</f>
        <v>0</v>
      </c>
      <c r="E39" s="34">
        <f>E40</f>
        <v>1977</v>
      </c>
      <c r="F39" s="33">
        <f t="shared" si="0"/>
        <v>1977</v>
      </c>
      <c r="G39" s="34">
        <f>G40</f>
        <v>0</v>
      </c>
      <c r="H39" s="34">
        <f>H40</f>
        <v>1977</v>
      </c>
      <c r="I39" s="33">
        <f t="shared" si="1"/>
        <v>1977</v>
      </c>
      <c r="J39" s="34">
        <f>J40</f>
        <v>0</v>
      </c>
      <c r="K39" s="34">
        <f>K40</f>
        <v>1977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26.25" x14ac:dyDescent="0.25">
      <c r="A40" s="35" t="s">
        <v>67</v>
      </c>
      <c r="B40" s="14" t="s">
        <v>68</v>
      </c>
      <c r="C40" s="33">
        <f t="shared" si="2"/>
        <v>1977</v>
      </c>
      <c r="D40" s="34">
        <v>0</v>
      </c>
      <c r="E40" s="34">
        <f>'[1]Свод с.п.'!C30</f>
        <v>1977</v>
      </c>
      <c r="F40" s="33">
        <f t="shared" si="0"/>
        <v>1977</v>
      </c>
      <c r="G40" s="34">
        <v>0</v>
      </c>
      <c r="H40" s="34">
        <f>'[1]Свод с.п.'!D30</f>
        <v>1977</v>
      </c>
      <c r="I40" s="33">
        <f t="shared" si="1"/>
        <v>1977</v>
      </c>
      <c r="J40" s="34">
        <v>0</v>
      </c>
      <c r="K40" s="34">
        <f>'[1]Свод с.п.'!E30</f>
        <v>1977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15.75" x14ac:dyDescent="0.25">
      <c r="A41" s="32" t="s">
        <v>69</v>
      </c>
      <c r="B41" s="14" t="s">
        <v>70</v>
      </c>
      <c r="C41" s="33">
        <f t="shared" si="2"/>
        <v>21510</v>
      </c>
      <c r="D41" s="34">
        <f>D42+D44</f>
        <v>0</v>
      </c>
      <c r="E41" s="34">
        <f>E42+E44</f>
        <v>21510</v>
      </c>
      <c r="F41" s="33">
        <f t="shared" si="0"/>
        <v>21510</v>
      </c>
      <c r="G41" s="34">
        <f>G42+G44</f>
        <v>0</v>
      </c>
      <c r="H41" s="34">
        <f>H42+H44</f>
        <v>21510</v>
      </c>
      <c r="I41" s="33">
        <f t="shared" si="1"/>
        <v>21510</v>
      </c>
      <c r="J41" s="34">
        <f>J42+J44</f>
        <v>0</v>
      </c>
      <c r="K41" s="34">
        <f>K42+K44</f>
        <v>21510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15.75" x14ac:dyDescent="0.25">
      <c r="A42" s="36" t="s">
        <v>71</v>
      </c>
      <c r="B42" s="14" t="s">
        <v>72</v>
      </c>
      <c r="C42" s="12">
        <f t="shared" si="2"/>
        <v>6635.1</v>
      </c>
      <c r="D42" s="15">
        <f>D43</f>
        <v>0</v>
      </c>
      <c r="E42" s="15">
        <f>E43</f>
        <v>6635.1</v>
      </c>
      <c r="F42" s="12">
        <f t="shared" si="0"/>
        <v>6635.1</v>
      </c>
      <c r="G42" s="15">
        <f>G43</f>
        <v>0</v>
      </c>
      <c r="H42" s="15">
        <f>H43</f>
        <v>6635.1</v>
      </c>
      <c r="I42" s="12">
        <f t="shared" si="1"/>
        <v>6635.1</v>
      </c>
      <c r="J42" s="15">
        <f>J43</f>
        <v>0</v>
      </c>
      <c r="K42" s="15">
        <f>K43</f>
        <v>6635.1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26.25" x14ac:dyDescent="0.25">
      <c r="A43" s="37" t="s">
        <v>73</v>
      </c>
      <c r="B43" s="16" t="s">
        <v>74</v>
      </c>
      <c r="C43" s="12">
        <f t="shared" si="2"/>
        <v>6635.1</v>
      </c>
      <c r="D43" s="15">
        <v>0</v>
      </c>
      <c r="E43" s="15">
        <f>'[1]Свод с.п.'!C33</f>
        <v>6635.1</v>
      </c>
      <c r="F43" s="12">
        <f t="shared" si="0"/>
        <v>6635.1</v>
      </c>
      <c r="G43" s="15">
        <v>0</v>
      </c>
      <c r="H43" s="15">
        <f>'[1]Свод с.п.'!D33</f>
        <v>6635.1</v>
      </c>
      <c r="I43" s="12">
        <f t="shared" si="1"/>
        <v>6635.1</v>
      </c>
      <c r="J43" s="15">
        <v>0</v>
      </c>
      <c r="K43" s="15">
        <f>'[1]Свод с.п.'!E33</f>
        <v>6635.1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15.75" x14ac:dyDescent="0.25">
      <c r="A44" s="36" t="s">
        <v>75</v>
      </c>
      <c r="B44" s="14" t="s">
        <v>76</v>
      </c>
      <c r="C44" s="12">
        <f t="shared" si="2"/>
        <v>14874.9</v>
      </c>
      <c r="D44" s="15">
        <f>D45</f>
        <v>0</v>
      </c>
      <c r="E44" s="15">
        <f>E45</f>
        <v>14874.9</v>
      </c>
      <c r="F44" s="12">
        <f t="shared" si="0"/>
        <v>14874.9</v>
      </c>
      <c r="G44" s="15">
        <f>G45</f>
        <v>0</v>
      </c>
      <c r="H44" s="15">
        <f>H45</f>
        <v>14874.9</v>
      </c>
      <c r="I44" s="12">
        <f t="shared" si="1"/>
        <v>14874.9</v>
      </c>
      <c r="J44" s="15">
        <f>J45</f>
        <v>0</v>
      </c>
      <c r="K44" s="15">
        <f>K45</f>
        <v>14874.9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26.25" x14ac:dyDescent="0.25">
      <c r="A45" s="21" t="s">
        <v>77</v>
      </c>
      <c r="B45" s="16" t="s">
        <v>78</v>
      </c>
      <c r="C45" s="12">
        <f t="shared" si="2"/>
        <v>14874.9</v>
      </c>
      <c r="D45" s="15">
        <v>0</v>
      </c>
      <c r="E45" s="15">
        <f>'[1]Свод с.п.'!C35</f>
        <v>14874.9</v>
      </c>
      <c r="F45" s="12">
        <f t="shared" si="0"/>
        <v>14874.9</v>
      </c>
      <c r="G45" s="15">
        <v>0</v>
      </c>
      <c r="H45" s="15">
        <f>'[1]Свод с.п.'!D35</f>
        <v>14874.9</v>
      </c>
      <c r="I45" s="12">
        <f t="shared" si="1"/>
        <v>14874.9</v>
      </c>
      <c r="J45" s="15">
        <v>0</v>
      </c>
      <c r="K45" s="15">
        <f>'[1]Свод с.п.'!E35</f>
        <v>14874.9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15.75" x14ac:dyDescent="0.25">
      <c r="A46" s="19" t="s">
        <v>79</v>
      </c>
      <c r="B46" s="11" t="s">
        <v>80</v>
      </c>
      <c r="C46" s="12">
        <f>C47+C49</f>
        <v>5002</v>
      </c>
      <c r="D46" s="12">
        <f>D47</f>
        <v>5000</v>
      </c>
      <c r="E46" s="12">
        <f>E47+E50</f>
        <v>2</v>
      </c>
      <c r="F46" s="12">
        <f t="shared" si="0"/>
        <v>5502</v>
      </c>
      <c r="G46" s="12">
        <f>G47</f>
        <v>5500</v>
      </c>
      <c r="H46" s="12">
        <f>H47+H50</f>
        <v>2</v>
      </c>
      <c r="I46" s="12">
        <f t="shared" si="1"/>
        <v>6002</v>
      </c>
      <c r="J46" s="12">
        <f>J47</f>
        <v>6000</v>
      </c>
      <c r="K46" s="12">
        <f>K47+K50</f>
        <v>2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25.5" x14ac:dyDescent="0.25">
      <c r="A47" s="13" t="s">
        <v>81</v>
      </c>
      <c r="B47" s="14" t="s">
        <v>82</v>
      </c>
      <c r="C47" s="12">
        <f t="shared" si="2"/>
        <v>5000</v>
      </c>
      <c r="D47" s="15">
        <f>D48</f>
        <v>5000</v>
      </c>
      <c r="E47" s="15">
        <f>E48</f>
        <v>0</v>
      </c>
      <c r="F47" s="12">
        <f t="shared" si="0"/>
        <v>5500</v>
      </c>
      <c r="G47" s="15">
        <f>G48</f>
        <v>5500</v>
      </c>
      <c r="H47" s="15">
        <f>H48</f>
        <v>0</v>
      </c>
      <c r="I47" s="12">
        <f t="shared" si="1"/>
        <v>6000</v>
      </c>
      <c r="J47" s="15">
        <f>J48</f>
        <v>6000</v>
      </c>
      <c r="K47" s="15">
        <f>K48</f>
        <v>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25.5" x14ac:dyDescent="0.25">
      <c r="A48" s="13" t="s">
        <v>83</v>
      </c>
      <c r="B48" s="14" t="s">
        <v>84</v>
      </c>
      <c r="C48" s="12">
        <f t="shared" si="2"/>
        <v>5000</v>
      </c>
      <c r="D48" s="15">
        <f>'[1]Райбюд. Табл. № 4'!C38</f>
        <v>5000</v>
      </c>
      <c r="E48" s="15">
        <v>0</v>
      </c>
      <c r="F48" s="12">
        <f t="shared" si="0"/>
        <v>5500</v>
      </c>
      <c r="G48" s="15">
        <f>'[1]Райбюд. Табл. № 4'!D38</f>
        <v>5500</v>
      </c>
      <c r="H48" s="15">
        <v>0</v>
      </c>
      <c r="I48" s="12">
        <f t="shared" si="1"/>
        <v>6000</v>
      </c>
      <c r="J48" s="15">
        <f>'[1]Райбюд. Табл. № 4'!E38</f>
        <v>6000</v>
      </c>
      <c r="K48" s="15">
        <v>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15.75" x14ac:dyDescent="0.25">
      <c r="A49" s="38" t="s">
        <v>85</v>
      </c>
      <c r="B49" s="39" t="s">
        <v>86</v>
      </c>
      <c r="C49" s="12">
        <f t="shared" ref="C49:K49" si="10">C50</f>
        <v>2</v>
      </c>
      <c r="D49" s="15">
        <f t="shared" si="10"/>
        <v>0</v>
      </c>
      <c r="E49" s="15">
        <f t="shared" si="10"/>
        <v>2</v>
      </c>
      <c r="F49" s="12">
        <f t="shared" si="10"/>
        <v>2</v>
      </c>
      <c r="G49" s="15">
        <f t="shared" si="10"/>
        <v>0</v>
      </c>
      <c r="H49" s="15">
        <f t="shared" si="10"/>
        <v>2</v>
      </c>
      <c r="I49" s="12">
        <f t="shared" si="10"/>
        <v>2</v>
      </c>
      <c r="J49" s="15">
        <f t="shared" si="10"/>
        <v>0</v>
      </c>
      <c r="K49" s="15">
        <f t="shared" si="10"/>
        <v>2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51" x14ac:dyDescent="0.25">
      <c r="A50" s="13" t="s">
        <v>87</v>
      </c>
      <c r="B50" s="40" t="s">
        <v>88</v>
      </c>
      <c r="C50" s="12">
        <f t="shared" si="2"/>
        <v>2</v>
      </c>
      <c r="D50" s="15">
        <v>0</v>
      </c>
      <c r="E50" s="15">
        <f>'[1]Свод с.п.'!C36</f>
        <v>2</v>
      </c>
      <c r="F50" s="12">
        <f t="shared" si="0"/>
        <v>2</v>
      </c>
      <c r="G50" s="15">
        <v>0</v>
      </c>
      <c r="H50" s="15">
        <f>'[1]Свод с.п.'!D37</f>
        <v>2</v>
      </c>
      <c r="I50" s="12">
        <f t="shared" si="1"/>
        <v>2</v>
      </c>
      <c r="J50" s="15">
        <v>0</v>
      </c>
      <c r="K50" s="15">
        <f>'[1]Свод с.п.'!E37</f>
        <v>2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15.75" x14ac:dyDescent="0.25">
      <c r="A51" s="7" t="s">
        <v>89</v>
      </c>
      <c r="B51" s="41"/>
      <c r="C51" s="9">
        <f t="shared" si="2"/>
        <v>23436.9</v>
      </c>
      <c r="D51" s="9">
        <f>D52+D66+D70+D74+D80+D133</f>
        <v>22109.200000000001</v>
      </c>
      <c r="E51" s="9">
        <f>E52+E66+E70+E74+E80+E133</f>
        <v>1327.7000000000003</v>
      </c>
      <c r="F51" s="9">
        <f t="shared" si="0"/>
        <v>23589.9</v>
      </c>
      <c r="G51" s="9">
        <f>G52+G66+G70+G74+G80+G133</f>
        <v>22265.200000000001</v>
      </c>
      <c r="H51" s="9">
        <f>H52+H66+H70+H74+H80+H133</f>
        <v>1324.7000000000003</v>
      </c>
      <c r="I51" s="9">
        <f t="shared" si="1"/>
        <v>23790.9</v>
      </c>
      <c r="J51" s="9">
        <f>J52+J66+J70+J74+J80+J133</f>
        <v>22466.2</v>
      </c>
      <c r="K51" s="9">
        <f>K52+K66+K70+K74+K80+K133</f>
        <v>1324.7000000000003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25.5" x14ac:dyDescent="0.25">
      <c r="A52" s="19" t="s">
        <v>90</v>
      </c>
      <c r="B52" s="11" t="s">
        <v>91</v>
      </c>
      <c r="C52" s="12">
        <f t="shared" si="2"/>
        <v>18656.900000000001</v>
      </c>
      <c r="D52" s="12">
        <f>D53+D62</f>
        <v>18429.2</v>
      </c>
      <c r="E52" s="12">
        <f>E53+E62</f>
        <v>227.70000000000002</v>
      </c>
      <c r="F52" s="12">
        <f t="shared" si="0"/>
        <v>18661.900000000001</v>
      </c>
      <c r="G52" s="12">
        <f>G53+G62</f>
        <v>18437.2</v>
      </c>
      <c r="H52" s="12">
        <f>H53+H62</f>
        <v>224.70000000000002</v>
      </c>
      <c r="I52" s="12">
        <f t="shared" si="1"/>
        <v>18674.900000000001</v>
      </c>
      <c r="J52" s="12">
        <f>J53+J62</f>
        <v>18450.2</v>
      </c>
      <c r="K52" s="12">
        <f>K53+K62</f>
        <v>224.70000000000002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51" x14ac:dyDescent="0.25">
      <c r="A53" s="42" t="s">
        <v>92</v>
      </c>
      <c r="B53" s="14" t="s">
        <v>93</v>
      </c>
      <c r="C53" s="12">
        <f t="shared" si="2"/>
        <v>18592.7</v>
      </c>
      <c r="D53" s="15">
        <f>D54+D59+D56</f>
        <v>18425</v>
      </c>
      <c r="E53" s="15">
        <f>E54+E59+E56</f>
        <v>167.70000000000002</v>
      </c>
      <c r="F53" s="12">
        <f t="shared" si="0"/>
        <v>18597.7</v>
      </c>
      <c r="G53" s="15">
        <f>G54+G59+G56</f>
        <v>18433</v>
      </c>
      <c r="H53" s="15">
        <f>H54+H59+H56</f>
        <v>164.70000000000002</v>
      </c>
      <c r="I53" s="12">
        <f t="shared" si="1"/>
        <v>18610.7</v>
      </c>
      <c r="J53" s="15">
        <f>J54+J59+J56</f>
        <v>18446</v>
      </c>
      <c r="K53" s="15">
        <f>K54+K59+K56</f>
        <v>164.70000000000002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38.25" x14ac:dyDescent="0.25">
      <c r="A54" s="43" t="s">
        <v>94</v>
      </c>
      <c r="B54" s="16" t="s">
        <v>95</v>
      </c>
      <c r="C54" s="12">
        <f t="shared" si="2"/>
        <v>16250</v>
      </c>
      <c r="D54" s="15">
        <f>D55</f>
        <v>16250</v>
      </c>
      <c r="E54" s="15">
        <f>E55</f>
        <v>0</v>
      </c>
      <c r="F54" s="12">
        <f t="shared" si="0"/>
        <v>16200</v>
      </c>
      <c r="G54" s="15">
        <f>G55</f>
        <v>16200</v>
      </c>
      <c r="H54" s="15">
        <f>H55</f>
        <v>0</v>
      </c>
      <c r="I54" s="12">
        <f t="shared" si="1"/>
        <v>16150</v>
      </c>
      <c r="J54" s="15">
        <f>J55</f>
        <v>16150</v>
      </c>
      <c r="K54" s="15">
        <f>K55</f>
        <v>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51.75" x14ac:dyDescent="0.25">
      <c r="A55" s="44" t="s">
        <v>96</v>
      </c>
      <c r="B55" s="16" t="s">
        <v>97</v>
      </c>
      <c r="C55" s="12">
        <f t="shared" si="2"/>
        <v>16250</v>
      </c>
      <c r="D55" s="15">
        <f>'[1]Райбюд. Табл. № 4'!C43</f>
        <v>16250</v>
      </c>
      <c r="E55" s="15">
        <v>0</v>
      </c>
      <c r="F55" s="12">
        <f t="shared" si="0"/>
        <v>16200</v>
      </c>
      <c r="G55" s="15">
        <f>'[1]Райбюд. Табл. № 4'!D43</f>
        <v>16200</v>
      </c>
      <c r="H55" s="15">
        <v>0</v>
      </c>
      <c r="I55" s="12">
        <f t="shared" si="1"/>
        <v>16150</v>
      </c>
      <c r="J55" s="15">
        <f>'[1]Райбюд. Табл. № 4'!E43</f>
        <v>16150</v>
      </c>
      <c r="K55" s="15">
        <v>0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51.75" x14ac:dyDescent="0.25">
      <c r="A56" s="28" t="s">
        <v>98</v>
      </c>
      <c r="B56" s="16" t="s">
        <v>99</v>
      </c>
      <c r="C56" s="12">
        <f t="shared" si="2"/>
        <v>1756.4</v>
      </c>
      <c r="D56" s="15">
        <f>D57</f>
        <v>1750</v>
      </c>
      <c r="E56" s="15">
        <f>E57+E58</f>
        <v>6.4</v>
      </c>
      <c r="F56" s="12">
        <f t="shared" si="0"/>
        <v>1806.4</v>
      </c>
      <c r="G56" s="15">
        <f>G57</f>
        <v>1800</v>
      </c>
      <c r="H56" s="15">
        <f>H58</f>
        <v>6.4</v>
      </c>
      <c r="I56" s="12">
        <f t="shared" si="1"/>
        <v>1856.4</v>
      </c>
      <c r="J56" s="15">
        <f>J57</f>
        <v>1850</v>
      </c>
      <c r="K56" s="15">
        <f>K58</f>
        <v>6.4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51.75" x14ac:dyDescent="0.25">
      <c r="A57" s="28" t="s">
        <v>100</v>
      </c>
      <c r="B57" s="16" t="s">
        <v>101</v>
      </c>
      <c r="C57" s="12">
        <f t="shared" si="2"/>
        <v>1750</v>
      </c>
      <c r="D57" s="15">
        <f>'[1]Райбюд. Табл. № 4'!C45</f>
        <v>1750</v>
      </c>
      <c r="E57" s="15">
        <v>0</v>
      </c>
      <c r="F57" s="12">
        <f t="shared" si="0"/>
        <v>1800</v>
      </c>
      <c r="G57" s="15">
        <f>'[1]Райбюд. Табл. № 4'!D45</f>
        <v>1800</v>
      </c>
      <c r="H57" s="15">
        <v>0</v>
      </c>
      <c r="I57" s="12">
        <f t="shared" si="1"/>
        <v>1850</v>
      </c>
      <c r="J57" s="15">
        <f>'[1]Райбюд. Табл. № 4'!E45</f>
        <v>1850</v>
      </c>
      <c r="K57" s="15">
        <v>0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51.75" x14ac:dyDescent="0.25">
      <c r="A58" s="37" t="s">
        <v>102</v>
      </c>
      <c r="B58" s="45" t="s">
        <v>103</v>
      </c>
      <c r="C58" s="12">
        <f t="shared" si="2"/>
        <v>6.4</v>
      </c>
      <c r="D58" s="15">
        <v>0</v>
      </c>
      <c r="E58" s="34">
        <f>'[1]Свод с.п.'!C42</f>
        <v>6.4</v>
      </c>
      <c r="F58" s="12">
        <f t="shared" si="0"/>
        <v>6.4</v>
      </c>
      <c r="G58" s="15">
        <v>0</v>
      </c>
      <c r="H58" s="15">
        <f>'[1]Свод с.п.'!D42</f>
        <v>6.4</v>
      </c>
      <c r="I58" s="12">
        <f t="shared" si="1"/>
        <v>6.4</v>
      </c>
      <c r="J58" s="15">
        <v>0</v>
      </c>
      <c r="K58" s="15">
        <f>'[1]Свод с.п.'!E42</f>
        <v>6.4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51.75" x14ac:dyDescent="0.25">
      <c r="A59" s="46" t="s">
        <v>104</v>
      </c>
      <c r="B59" s="14" t="s">
        <v>105</v>
      </c>
      <c r="C59" s="12">
        <f t="shared" si="2"/>
        <v>586.29999999999995</v>
      </c>
      <c r="D59" s="15">
        <f>D60+D61</f>
        <v>425</v>
      </c>
      <c r="E59" s="15">
        <f>E60+E61</f>
        <v>161.30000000000001</v>
      </c>
      <c r="F59" s="12">
        <f t="shared" si="0"/>
        <v>591.29999999999995</v>
      </c>
      <c r="G59" s="15">
        <f>G60+G61</f>
        <v>433</v>
      </c>
      <c r="H59" s="15">
        <f>H60+H61</f>
        <v>158.30000000000001</v>
      </c>
      <c r="I59" s="12">
        <f t="shared" si="1"/>
        <v>604.29999999999995</v>
      </c>
      <c r="J59" s="15">
        <f>J60+J61</f>
        <v>446</v>
      </c>
      <c r="K59" s="15">
        <f>K60+K61</f>
        <v>158.30000000000001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39" x14ac:dyDescent="0.25">
      <c r="A60" s="28" t="s">
        <v>106</v>
      </c>
      <c r="B60" s="14" t="s">
        <v>107</v>
      </c>
      <c r="C60" s="12">
        <f t="shared" si="2"/>
        <v>425</v>
      </c>
      <c r="D60" s="15">
        <f>'[1]Райбюд. Табл. № 4'!C47</f>
        <v>425</v>
      </c>
      <c r="E60" s="15">
        <v>0</v>
      </c>
      <c r="F60" s="12">
        <f t="shared" si="0"/>
        <v>433</v>
      </c>
      <c r="G60" s="15">
        <f>'[1]Райбюд. Табл. № 4'!D47</f>
        <v>433</v>
      </c>
      <c r="H60" s="15">
        <v>0</v>
      </c>
      <c r="I60" s="12">
        <f t="shared" si="1"/>
        <v>446</v>
      </c>
      <c r="J60" s="15">
        <f>'[1]Райбюд. Табл. № 4'!E47</f>
        <v>446</v>
      </c>
      <c r="K60" s="15">
        <v>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39" x14ac:dyDescent="0.25">
      <c r="A61" s="46" t="s">
        <v>108</v>
      </c>
      <c r="B61" s="14" t="s">
        <v>109</v>
      </c>
      <c r="C61" s="12">
        <f t="shared" si="2"/>
        <v>161.30000000000001</v>
      </c>
      <c r="D61" s="15">
        <v>0</v>
      </c>
      <c r="E61" s="15">
        <f>'[1]Свод с.п.'!C44</f>
        <v>161.30000000000001</v>
      </c>
      <c r="F61" s="12">
        <f t="shared" si="0"/>
        <v>158.30000000000001</v>
      </c>
      <c r="G61" s="15">
        <v>0</v>
      </c>
      <c r="H61" s="15">
        <f>'[1]Свод с.п.'!D44</f>
        <v>158.30000000000001</v>
      </c>
      <c r="I61" s="12">
        <f t="shared" si="1"/>
        <v>158.30000000000001</v>
      </c>
      <c r="J61" s="15">
        <v>0</v>
      </c>
      <c r="K61" s="15">
        <f>'[1]Свод с.п.'!E44</f>
        <v>158.30000000000001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51.75" x14ac:dyDescent="0.25">
      <c r="A62" s="47" t="s">
        <v>110</v>
      </c>
      <c r="B62" s="29" t="s">
        <v>111</v>
      </c>
      <c r="C62" s="12">
        <f t="shared" si="2"/>
        <v>64.2</v>
      </c>
      <c r="D62" s="15">
        <f>D63</f>
        <v>4.2</v>
      </c>
      <c r="E62" s="15">
        <f>E63+E65</f>
        <v>60</v>
      </c>
      <c r="F62" s="12">
        <f t="shared" si="0"/>
        <v>64.2</v>
      </c>
      <c r="G62" s="15">
        <f>G63</f>
        <v>4.2</v>
      </c>
      <c r="H62" s="15">
        <f>H63+H65</f>
        <v>60</v>
      </c>
      <c r="I62" s="12">
        <f t="shared" si="1"/>
        <v>64.2</v>
      </c>
      <c r="J62" s="15">
        <f>J63</f>
        <v>4.2</v>
      </c>
      <c r="K62" s="15">
        <f>K63+K65</f>
        <v>60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51.75" hidden="1" x14ac:dyDescent="0.25">
      <c r="A63" s="47" t="s">
        <v>110</v>
      </c>
      <c r="B63" s="29" t="s">
        <v>112</v>
      </c>
      <c r="C63" s="12">
        <f t="shared" si="2"/>
        <v>4.2</v>
      </c>
      <c r="D63" s="15">
        <f>D64</f>
        <v>4.2</v>
      </c>
      <c r="E63" s="15">
        <f>E64</f>
        <v>0</v>
      </c>
      <c r="F63" s="12">
        <f t="shared" si="0"/>
        <v>4.2</v>
      </c>
      <c r="G63" s="15">
        <f>G64</f>
        <v>4.2</v>
      </c>
      <c r="H63" s="15">
        <f>H64</f>
        <v>0</v>
      </c>
      <c r="I63" s="12">
        <f t="shared" si="1"/>
        <v>4.2</v>
      </c>
      <c r="J63" s="15">
        <f>J64</f>
        <v>4.2</v>
      </c>
      <c r="K63" s="15">
        <f>K64</f>
        <v>0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51.75" hidden="1" x14ac:dyDescent="0.25">
      <c r="A64" s="47" t="s">
        <v>110</v>
      </c>
      <c r="B64" s="29" t="s">
        <v>113</v>
      </c>
      <c r="C64" s="12">
        <f t="shared" si="2"/>
        <v>4.2</v>
      </c>
      <c r="D64" s="15">
        <f>'[1]Райбюд. Табл. № 4'!C50</f>
        <v>4.2</v>
      </c>
      <c r="E64" s="15">
        <v>0</v>
      </c>
      <c r="F64" s="12">
        <f t="shared" si="0"/>
        <v>4.2</v>
      </c>
      <c r="G64" s="15">
        <f>'[1]Райбюд. Табл. № 4'!D50</f>
        <v>4.2</v>
      </c>
      <c r="H64" s="15">
        <v>0</v>
      </c>
      <c r="I64" s="12">
        <f t="shared" si="1"/>
        <v>4.2</v>
      </c>
      <c r="J64" s="15">
        <f>'[1]Райбюд. Табл. № 4'!E50</f>
        <v>4.2</v>
      </c>
      <c r="K64" s="15">
        <v>0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36.75" x14ac:dyDescent="0.25">
      <c r="A65" s="48" t="s">
        <v>110</v>
      </c>
      <c r="B65" s="49" t="s">
        <v>114</v>
      </c>
      <c r="C65" s="12">
        <f t="shared" si="2"/>
        <v>60</v>
      </c>
      <c r="D65" s="15">
        <v>0</v>
      </c>
      <c r="E65" s="15">
        <f>'[1]Свод с.п.'!C45</f>
        <v>60</v>
      </c>
      <c r="F65" s="12">
        <f t="shared" si="0"/>
        <v>60</v>
      </c>
      <c r="G65" s="15">
        <v>0</v>
      </c>
      <c r="H65" s="15">
        <f>'[1]Свод с.п.'!D45</f>
        <v>60</v>
      </c>
      <c r="I65" s="12">
        <f t="shared" si="1"/>
        <v>60</v>
      </c>
      <c r="J65" s="15">
        <v>0</v>
      </c>
      <c r="K65" s="15">
        <f>'[1]Свод с.п.'!E45</f>
        <v>60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15.75" hidden="1" x14ac:dyDescent="0.25">
      <c r="A66" s="19" t="s">
        <v>115</v>
      </c>
      <c r="B66" s="11" t="s">
        <v>116</v>
      </c>
      <c r="C66" s="12">
        <f t="shared" si="2"/>
        <v>0</v>
      </c>
      <c r="D66" s="12">
        <f>D67</f>
        <v>0</v>
      </c>
      <c r="E66" s="12">
        <f>E67</f>
        <v>0</v>
      </c>
      <c r="F66" s="12">
        <f t="shared" si="0"/>
        <v>0</v>
      </c>
      <c r="G66" s="12">
        <f>G67</f>
        <v>0</v>
      </c>
      <c r="H66" s="12">
        <f>H67</f>
        <v>0</v>
      </c>
      <c r="I66" s="12">
        <f t="shared" si="1"/>
        <v>0</v>
      </c>
      <c r="J66" s="12">
        <f>J67</f>
        <v>0</v>
      </c>
      <c r="K66" s="12">
        <f>K67</f>
        <v>0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15.75" hidden="1" x14ac:dyDescent="0.25">
      <c r="A67" s="30" t="s">
        <v>117</v>
      </c>
      <c r="B67" s="29" t="s">
        <v>118</v>
      </c>
      <c r="C67" s="12">
        <f t="shared" si="2"/>
        <v>0</v>
      </c>
      <c r="D67" s="15">
        <f>D68+D69</f>
        <v>0</v>
      </c>
      <c r="E67" s="15">
        <f>E68+E69</f>
        <v>0</v>
      </c>
      <c r="F67" s="12">
        <f t="shared" si="0"/>
        <v>0</v>
      </c>
      <c r="G67" s="15">
        <f>G68+G69</f>
        <v>0</v>
      </c>
      <c r="H67" s="15">
        <f>H68+H69</f>
        <v>0</v>
      </c>
      <c r="I67" s="12">
        <f t="shared" si="1"/>
        <v>0</v>
      </c>
      <c r="J67" s="15">
        <f>J68+J69</f>
        <v>0</v>
      </c>
      <c r="K67" s="15">
        <f>K68+K69</f>
        <v>0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25.5" hidden="1" x14ac:dyDescent="0.25">
      <c r="A68" s="30" t="s">
        <v>119</v>
      </c>
      <c r="B68" s="29" t="s">
        <v>120</v>
      </c>
      <c r="C68" s="12">
        <f t="shared" si="2"/>
        <v>0</v>
      </c>
      <c r="D68" s="15">
        <f>'[1]Райбюд. Табл. № 4'!C53</f>
        <v>0</v>
      </c>
      <c r="E68" s="15">
        <v>0</v>
      </c>
      <c r="F68" s="12">
        <f t="shared" si="0"/>
        <v>0</v>
      </c>
      <c r="G68" s="15">
        <f>'[1]Райбюд. Табл. № 4'!D53</f>
        <v>0</v>
      </c>
      <c r="H68" s="15">
        <v>0</v>
      </c>
      <c r="I68" s="12">
        <f t="shared" si="1"/>
        <v>0</v>
      </c>
      <c r="J68" s="15">
        <f>'[1]Райбюд. Табл. № 4'!E53</f>
        <v>0</v>
      </c>
      <c r="K68" s="15">
        <v>0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15.75" hidden="1" x14ac:dyDescent="0.25">
      <c r="A69" s="30" t="s">
        <v>121</v>
      </c>
      <c r="B69" s="29" t="s">
        <v>122</v>
      </c>
      <c r="C69" s="12">
        <f t="shared" si="2"/>
        <v>0</v>
      </c>
      <c r="D69" s="15">
        <f>'[1]Райбюд. Табл. № 4'!C54</f>
        <v>0</v>
      </c>
      <c r="E69" s="15">
        <v>0</v>
      </c>
      <c r="F69" s="12">
        <f t="shared" si="0"/>
        <v>0</v>
      </c>
      <c r="G69" s="15">
        <f>'[1]Райбюд. Табл. № 4'!D54</f>
        <v>0</v>
      </c>
      <c r="H69" s="15">
        <v>0</v>
      </c>
      <c r="I69" s="12">
        <f t="shared" si="1"/>
        <v>0</v>
      </c>
      <c r="J69" s="15">
        <f>'[1]Райбюд. Табл. № 4'!E54</f>
        <v>0</v>
      </c>
      <c r="K69" s="15">
        <v>0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25.5" x14ac:dyDescent="0.25">
      <c r="A70" s="10" t="s">
        <v>123</v>
      </c>
      <c r="B70" s="11" t="s">
        <v>124</v>
      </c>
      <c r="C70" s="12">
        <f t="shared" si="2"/>
        <v>0</v>
      </c>
      <c r="D70" s="12">
        <f>D72+D73</f>
        <v>0</v>
      </c>
      <c r="E70" s="12">
        <f>E72+E73</f>
        <v>0</v>
      </c>
      <c r="F70" s="12">
        <f t="shared" si="0"/>
        <v>0</v>
      </c>
      <c r="G70" s="12">
        <f>G72+G73</f>
        <v>0</v>
      </c>
      <c r="H70" s="12">
        <f>H72+H73</f>
        <v>0</v>
      </c>
      <c r="I70" s="12">
        <f t="shared" si="1"/>
        <v>0</v>
      </c>
      <c r="J70" s="12">
        <f>J72+J73</f>
        <v>0</v>
      </c>
      <c r="K70" s="12">
        <f>K72+K73</f>
        <v>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25.5" hidden="1" x14ac:dyDescent="0.25">
      <c r="A71" s="32" t="s">
        <v>125</v>
      </c>
      <c r="B71" s="49" t="s">
        <v>126</v>
      </c>
      <c r="C71" s="12">
        <f t="shared" si="2"/>
        <v>0</v>
      </c>
      <c r="D71" s="15">
        <v>0</v>
      </c>
      <c r="E71" s="15">
        <v>0</v>
      </c>
      <c r="F71" s="12">
        <v>0</v>
      </c>
      <c r="G71" s="15">
        <v>0</v>
      </c>
      <c r="H71" s="15">
        <v>0</v>
      </c>
      <c r="I71" s="12">
        <v>0</v>
      </c>
      <c r="J71" s="15">
        <v>0</v>
      </c>
      <c r="K71" s="15">
        <v>0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25.5" hidden="1" x14ac:dyDescent="0.25">
      <c r="A72" s="30" t="s">
        <v>127</v>
      </c>
      <c r="B72" s="16" t="s">
        <v>128</v>
      </c>
      <c r="C72" s="12">
        <f t="shared" si="2"/>
        <v>0</v>
      </c>
      <c r="D72" s="15">
        <v>0</v>
      </c>
      <c r="E72" s="15">
        <f>'[1]Свод с.п.'!C47</f>
        <v>0</v>
      </c>
      <c r="F72" s="12">
        <f t="shared" si="0"/>
        <v>0</v>
      </c>
      <c r="G72" s="15">
        <v>0</v>
      </c>
      <c r="H72" s="15">
        <f>'[1]Свод с.п.'!D47</f>
        <v>0</v>
      </c>
      <c r="I72" s="12">
        <f t="shared" si="1"/>
        <v>0</v>
      </c>
      <c r="J72" s="15">
        <v>0</v>
      </c>
      <c r="K72" s="15">
        <f>'[1]Свод с.п.'!E47</f>
        <v>0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15.75" x14ac:dyDescent="0.25">
      <c r="A73" s="46" t="s">
        <v>129</v>
      </c>
      <c r="B73" s="14" t="s">
        <v>130</v>
      </c>
      <c r="C73" s="12">
        <f t="shared" si="2"/>
        <v>0</v>
      </c>
      <c r="D73" s="15">
        <v>0</v>
      </c>
      <c r="E73" s="15">
        <f>'[1]Свод с.п.'!C48</f>
        <v>0</v>
      </c>
      <c r="F73" s="12">
        <f t="shared" si="0"/>
        <v>0</v>
      </c>
      <c r="G73" s="15">
        <v>0</v>
      </c>
      <c r="H73" s="15">
        <f>'[1]Свод с.п.'!D48</f>
        <v>0</v>
      </c>
      <c r="I73" s="12">
        <f t="shared" si="1"/>
        <v>0</v>
      </c>
      <c r="J73" s="15">
        <v>0</v>
      </c>
      <c r="K73" s="15">
        <f>'[1]Свод с.п.'!E48</f>
        <v>0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15.75" x14ac:dyDescent="0.25">
      <c r="A74" s="19" t="s">
        <v>131</v>
      </c>
      <c r="B74" s="11" t="s">
        <v>132</v>
      </c>
      <c r="C74" s="12">
        <f t="shared" si="2"/>
        <v>2500</v>
      </c>
      <c r="D74" s="12">
        <f>D75+D78</f>
        <v>2500</v>
      </c>
      <c r="E74" s="12">
        <f>E75+E78</f>
        <v>0</v>
      </c>
      <c r="F74" s="12">
        <f t="shared" si="0"/>
        <v>2500</v>
      </c>
      <c r="G74" s="12">
        <f>G75+G78</f>
        <v>2500</v>
      </c>
      <c r="H74" s="12">
        <f>H75+H78</f>
        <v>0</v>
      </c>
      <c r="I74" s="12">
        <f t="shared" si="1"/>
        <v>2500</v>
      </c>
      <c r="J74" s="12">
        <f>J75+J78</f>
        <v>2500</v>
      </c>
      <c r="K74" s="12">
        <f>K75+K78</f>
        <v>0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47.25" customHeight="1" x14ac:dyDescent="0.25">
      <c r="A75" s="13" t="s">
        <v>133</v>
      </c>
      <c r="B75" s="14" t="s">
        <v>134</v>
      </c>
      <c r="C75" s="12">
        <f t="shared" si="2"/>
        <v>500</v>
      </c>
      <c r="D75" s="15">
        <f>D76</f>
        <v>500</v>
      </c>
      <c r="E75" s="15">
        <f>E77</f>
        <v>0</v>
      </c>
      <c r="F75" s="12">
        <f t="shared" si="0"/>
        <v>500</v>
      </c>
      <c r="G75" s="15">
        <f>G76</f>
        <v>500</v>
      </c>
      <c r="H75" s="15">
        <f>H77</f>
        <v>0</v>
      </c>
      <c r="I75" s="12">
        <f t="shared" si="1"/>
        <v>500</v>
      </c>
      <c r="J75" s="15">
        <f>J76</f>
        <v>500</v>
      </c>
      <c r="K75" s="15">
        <f>K77</f>
        <v>0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51" x14ac:dyDescent="0.25">
      <c r="A76" s="42" t="s">
        <v>135</v>
      </c>
      <c r="B76" s="14" t="s">
        <v>136</v>
      </c>
      <c r="C76" s="12">
        <f t="shared" si="2"/>
        <v>500</v>
      </c>
      <c r="D76" s="15">
        <f>'[1]Райбюд. Табл. № 4'!C57</f>
        <v>500</v>
      </c>
      <c r="E76" s="15">
        <v>0</v>
      </c>
      <c r="F76" s="12">
        <f t="shared" si="0"/>
        <v>500</v>
      </c>
      <c r="G76" s="15">
        <f>'[1]Райбюд. Табл. № 4'!D57</f>
        <v>500</v>
      </c>
      <c r="H76" s="15">
        <v>0</v>
      </c>
      <c r="I76" s="12">
        <f t="shared" si="1"/>
        <v>500</v>
      </c>
      <c r="J76" s="15">
        <f>'[1]Райбюд. Табл. № 4'!E57</f>
        <v>500</v>
      </c>
      <c r="K76" s="15">
        <v>0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51" hidden="1" x14ac:dyDescent="0.25">
      <c r="A77" s="13" t="s">
        <v>137</v>
      </c>
      <c r="B77" s="39" t="s">
        <v>138</v>
      </c>
      <c r="C77" s="12">
        <f>SUM(D77:E77)</f>
        <v>0</v>
      </c>
      <c r="D77" s="15">
        <v>0</v>
      </c>
      <c r="E77" s="15">
        <f>'[1]Свод с.п.'!C50</f>
        <v>0</v>
      </c>
      <c r="F77" s="12">
        <f t="shared" si="0"/>
        <v>0</v>
      </c>
      <c r="G77" s="15">
        <v>0</v>
      </c>
      <c r="H77" s="15">
        <f>'[1]Свод с.п.'!D50</f>
        <v>0</v>
      </c>
      <c r="I77" s="12">
        <f t="shared" si="1"/>
        <v>0</v>
      </c>
      <c r="J77" s="15">
        <v>0</v>
      </c>
      <c r="K77" s="15">
        <f>'[1]Свод с.п.'!E50</f>
        <v>0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38.25" x14ac:dyDescent="0.25">
      <c r="A78" s="13" t="s">
        <v>139</v>
      </c>
      <c r="B78" s="14" t="s">
        <v>140</v>
      </c>
      <c r="C78" s="12">
        <f t="shared" si="2"/>
        <v>2000</v>
      </c>
      <c r="D78" s="15">
        <f>SUM(D79)</f>
        <v>2000</v>
      </c>
      <c r="E78" s="15">
        <f>SUM(E79)</f>
        <v>0</v>
      </c>
      <c r="F78" s="12">
        <f t="shared" si="0"/>
        <v>2000</v>
      </c>
      <c r="G78" s="15">
        <f>SUM(G79)</f>
        <v>2000</v>
      </c>
      <c r="H78" s="15">
        <f>SUM(H79)</f>
        <v>0</v>
      </c>
      <c r="I78" s="12">
        <f t="shared" si="1"/>
        <v>2000</v>
      </c>
      <c r="J78" s="15">
        <f>SUM(J79)</f>
        <v>2000</v>
      </c>
      <c r="K78" s="15">
        <f>SUM(K79)</f>
        <v>0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39" x14ac:dyDescent="0.25">
      <c r="A79" s="47" t="s">
        <v>141</v>
      </c>
      <c r="B79" s="50" t="s">
        <v>142</v>
      </c>
      <c r="C79" s="12">
        <f t="shared" si="2"/>
        <v>2000</v>
      </c>
      <c r="D79" s="15">
        <f>'[1]Райбюд. Табл. № 4'!C59</f>
        <v>2000</v>
      </c>
      <c r="E79" s="15">
        <v>0</v>
      </c>
      <c r="F79" s="12">
        <f t="shared" si="0"/>
        <v>2000</v>
      </c>
      <c r="G79" s="15">
        <f>'[1]Райбюд. Табл. № 4'!D59</f>
        <v>2000</v>
      </c>
      <c r="H79" s="15">
        <v>0</v>
      </c>
      <c r="I79" s="12">
        <f t="shared" si="1"/>
        <v>2000</v>
      </c>
      <c r="J79" s="15">
        <f>'[1]Райбюд. Табл. № 4'!E59</f>
        <v>2000</v>
      </c>
      <c r="K79" s="15">
        <v>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15.75" x14ac:dyDescent="0.25">
      <c r="A80" s="26" t="s">
        <v>143</v>
      </c>
      <c r="B80" s="27" t="s">
        <v>144</v>
      </c>
      <c r="C80" s="12">
        <f t="shared" si="2"/>
        <v>2200</v>
      </c>
      <c r="D80" s="12">
        <f>D81</f>
        <v>1100</v>
      </c>
      <c r="E80" s="12">
        <f>E81</f>
        <v>1100.0000000000002</v>
      </c>
      <c r="F80" s="12">
        <f t="shared" si="0"/>
        <v>2428</v>
      </c>
      <c r="G80" s="12">
        <f t="shared" ref="G80:H80" si="11">G81</f>
        <v>1328</v>
      </c>
      <c r="H80" s="12">
        <f t="shared" si="11"/>
        <v>1100.0000000000002</v>
      </c>
      <c r="I80" s="12">
        <f t="shared" si="1"/>
        <v>2616</v>
      </c>
      <c r="J80" s="12">
        <f t="shared" ref="J80:K80" si="12">J81</f>
        <v>1516</v>
      </c>
      <c r="K80" s="12">
        <f t="shared" si="12"/>
        <v>1100.0000000000002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26.25" x14ac:dyDescent="0.25">
      <c r="A81" s="21" t="s">
        <v>145</v>
      </c>
      <c r="B81" s="51" t="s">
        <v>146</v>
      </c>
      <c r="C81" s="12">
        <f t="shared" ref="C81:C139" si="13">SUM(D81:E81)</f>
        <v>2200</v>
      </c>
      <c r="D81" s="12">
        <f>D82+D88+D92+D96+D99+D104+D112+D117+D122+D131+D109+D101</f>
        <v>1100</v>
      </c>
      <c r="E81" s="12">
        <f>E82+E88+E92+E96+E99+E104+E112+E117+E122+E131+E109+E101+E129</f>
        <v>1100.0000000000002</v>
      </c>
      <c r="F81" s="12">
        <f t="shared" ref="F81:F139" si="14">SUM(G81:H81)</f>
        <v>2428</v>
      </c>
      <c r="G81" s="12">
        <f t="shared" ref="G81" si="15">G82+G88+G92+G96+G99+G104+G112+G117+G122+G131+G109+G101</f>
        <v>1328</v>
      </c>
      <c r="H81" s="12">
        <f>H82+H88+H92+H96+H99+H104+H112+H117+H122+H131+H109+H101+H129</f>
        <v>1100.0000000000002</v>
      </c>
      <c r="I81" s="12">
        <f t="shared" ref="I81:I139" si="16">SUM(J81:K81)</f>
        <v>2616</v>
      </c>
      <c r="J81" s="12">
        <f t="shared" ref="J81" si="17">J82+J88+J92+J96+J99+J104+J112+J117+J122+J131+J109+J101</f>
        <v>1516</v>
      </c>
      <c r="K81" s="12">
        <f>K82+K88+K92+K96+K99+K104+K112+K117+K122+K131+K109+K101+K129</f>
        <v>1100.0000000000002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36.75" x14ac:dyDescent="0.25">
      <c r="A82" s="52" t="s">
        <v>147</v>
      </c>
      <c r="B82" s="53" t="s">
        <v>148</v>
      </c>
      <c r="C82" s="12">
        <f t="shared" si="13"/>
        <v>140</v>
      </c>
      <c r="D82" s="12">
        <f>D84+D85+D86+D87+D83</f>
        <v>140</v>
      </c>
      <c r="E82" s="12">
        <f>E84+E85+E86+E87+E83</f>
        <v>0</v>
      </c>
      <c r="F82" s="12">
        <f t="shared" si="14"/>
        <v>160</v>
      </c>
      <c r="G82" s="12">
        <f t="shared" ref="G82:H82" si="18">G84+G85+G86+G87+G83</f>
        <v>160</v>
      </c>
      <c r="H82" s="12">
        <f t="shared" si="18"/>
        <v>0</v>
      </c>
      <c r="I82" s="12">
        <f t="shared" si="16"/>
        <v>180</v>
      </c>
      <c r="J82" s="12">
        <f t="shared" ref="J82:K82" si="19">J84+J85+J86+J87+J83</f>
        <v>180</v>
      </c>
      <c r="K82" s="12">
        <f t="shared" si="19"/>
        <v>0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60.75" x14ac:dyDescent="0.25">
      <c r="A83" s="18" t="s">
        <v>149</v>
      </c>
      <c r="B83" s="49" t="s">
        <v>150</v>
      </c>
      <c r="C83" s="12">
        <f t="shared" si="13"/>
        <v>100</v>
      </c>
      <c r="D83" s="15">
        <f>'[1]Райбюд. Табл. № 4'!C63</f>
        <v>100</v>
      </c>
      <c r="E83" s="15">
        <v>0</v>
      </c>
      <c r="F83" s="12">
        <f t="shared" si="14"/>
        <v>100</v>
      </c>
      <c r="G83" s="15">
        <f>'[1]Райбюд. Табл. № 4'!D63</f>
        <v>100</v>
      </c>
      <c r="H83" s="15">
        <v>0</v>
      </c>
      <c r="I83" s="12">
        <f t="shared" si="16"/>
        <v>100</v>
      </c>
      <c r="J83" s="15">
        <f>'[1]Райбюд. Табл. № 4'!E63</f>
        <v>100</v>
      </c>
      <c r="K83" s="15">
        <v>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60.75" x14ac:dyDescent="0.25">
      <c r="A84" s="18" t="s">
        <v>151</v>
      </c>
      <c r="B84" s="49" t="s">
        <v>152</v>
      </c>
      <c r="C84" s="12">
        <f t="shared" si="13"/>
        <v>10</v>
      </c>
      <c r="D84" s="15">
        <f>'[1]Райбюд. Табл. № 4'!C64</f>
        <v>10</v>
      </c>
      <c r="E84" s="15">
        <v>0</v>
      </c>
      <c r="F84" s="12">
        <f t="shared" si="14"/>
        <v>15</v>
      </c>
      <c r="G84" s="15">
        <f>'[1]Райбюд. Табл. № 4'!D64</f>
        <v>15</v>
      </c>
      <c r="H84" s="15">
        <v>0</v>
      </c>
      <c r="I84" s="12">
        <f t="shared" si="16"/>
        <v>20</v>
      </c>
      <c r="J84" s="15">
        <f>'[1]Райбюд. Табл. № 4'!E64</f>
        <v>20</v>
      </c>
      <c r="K84" s="15">
        <v>0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48.75" x14ac:dyDescent="0.25">
      <c r="A85" s="18" t="s">
        <v>153</v>
      </c>
      <c r="B85" s="49" t="s">
        <v>154</v>
      </c>
      <c r="C85" s="12">
        <f t="shared" si="13"/>
        <v>20</v>
      </c>
      <c r="D85" s="15">
        <f>'[1]Райбюд. Табл. № 4'!C65</f>
        <v>20</v>
      </c>
      <c r="E85" s="15">
        <v>0</v>
      </c>
      <c r="F85" s="12">
        <f t="shared" si="14"/>
        <v>25</v>
      </c>
      <c r="G85" s="15">
        <f>'[1]Райбюд. Табл. № 4'!D65</f>
        <v>25</v>
      </c>
      <c r="H85" s="15">
        <v>0</v>
      </c>
      <c r="I85" s="12">
        <f t="shared" si="16"/>
        <v>30</v>
      </c>
      <c r="J85" s="15">
        <f>'[1]Райбюд. Табл. № 4'!E65</f>
        <v>30</v>
      </c>
      <c r="K85" s="15">
        <v>0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60.75" x14ac:dyDescent="0.25">
      <c r="A86" s="18" t="s">
        <v>155</v>
      </c>
      <c r="B86" s="49" t="s">
        <v>156</v>
      </c>
      <c r="C86" s="12">
        <f t="shared" si="13"/>
        <v>10</v>
      </c>
      <c r="D86" s="15">
        <f>'[1]Райбюд. Табл. № 4'!C66</f>
        <v>10</v>
      </c>
      <c r="E86" s="15">
        <v>0</v>
      </c>
      <c r="F86" s="12">
        <f t="shared" si="14"/>
        <v>20</v>
      </c>
      <c r="G86" s="15">
        <f>'[1]Райбюд. Табл. № 4'!D66</f>
        <v>20</v>
      </c>
      <c r="H86" s="15">
        <v>0</v>
      </c>
      <c r="I86" s="12">
        <f t="shared" si="16"/>
        <v>30</v>
      </c>
      <c r="J86" s="15">
        <f>'[1]Райбюд. Табл. № 4'!E66</f>
        <v>30</v>
      </c>
      <c r="K86" s="15">
        <v>0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60.75" hidden="1" x14ac:dyDescent="0.25">
      <c r="A87" s="18" t="s">
        <v>157</v>
      </c>
      <c r="B87" s="49" t="s">
        <v>158</v>
      </c>
      <c r="C87" s="12">
        <f t="shared" si="13"/>
        <v>0</v>
      </c>
      <c r="D87" s="15">
        <f>'[1]Райбюд. Табл. № 4'!C67</f>
        <v>0</v>
      </c>
      <c r="E87" s="15">
        <v>0</v>
      </c>
      <c r="F87" s="12">
        <f t="shared" si="14"/>
        <v>0</v>
      </c>
      <c r="G87" s="15">
        <f>'[1]Райбюд. Табл. № 4'!D67</f>
        <v>0</v>
      </c>
      <c r="H87" s="15">
        <v>0</v>
      </c>
      <c r="I87" s="12">
        <f t="shared" si="16"/>
        <v>0</v>
      </c>
      <c r="J87" s="15">
        <f>'[1]Райбюд. Табл. № 4'!E67</f>
        <v>0</v>
      </c>
      <c r="K87" s="15">
        <v>0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48.75" x14ac:dyDescent="0.25">
      <c r="A88" s="54" t="s">
        <v>159</v>
      </c>
      <c r="B88" s="55" t="s">
        <v>160</v>
      </c>
      <c r="C88" s="12">
        <f t="shared" si="13"/>
        <v>89</v>
      </c>
      <c r="D88" s="12">
        <f>D89+D90+D91</f>
        <v>89</v>
      </c>
      <c r="E88" s="12">
        <f>E89+E90+E91</f>
        <v>0</v>
      </c>
      <c r="F88" s="12">
        <f t="shared" si="14"/>
        <v>128</v>
      </c>
      <c r="G88" s="12">
        <f>G89+G90+G91</f>
        <v>128</v>
      </c>
      <c r="H88" s="12">
        <f>H89+H90+H91</f>
        <v>0</v>
      </c>
      <c r="I88" s="12">
        <f t="shared" si="16"/>
        <v>150</v>
      </c>
      <c r="J88" s="12">
        <f>J89+J90+J91</f>
        <v>150</v>
      </c>
      <c r="K88" s="12">
        <f>K89+K90+K91</f>
        <v>0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51.75" customHeight="1" x14ac:dyDescent="0.25">
      <c r="A89" s="18" t="s">
        <v>161</v>
      </c>
      <c r="B89" s="49" t="s">
        <v>162</v>
      </c>
      <c r="C89" s="12">
        <f t="shared" si="13"/>
        <v>9</v>
      </c>
      <c r="D89" s="15">
        <f>'[1]Райбюд. Табл. № 4'!C69</f>
        <v>9</v>
      </c>
      <c r="E89" s="15">
        <v>0</v>
      </c>
      <c r="F89" s="12">
        <f t="shared" si="14"/>
        <v>18</v>
      </c>
      <c r="G89" s="15">
        <f>'[1]Райбюд. Табл. № 4'!D69</f>
        <v>18</v>
      </c>
      <c r="H89" s="15">
        <v>0</v>
      </c>
      <c r="I89" s="12">
        <f t="shared" si="16"/>
        <v>25</v>
      </c>
      <c r="J89" s="15">
        <f>'[1]Райбюд. Табл. № 4'!E69</f>
        <v>25</v>
      </c>
      <c r="K89" s="15">
        <v>0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51.75" customHeight="1" x14ac:dyDescent="0.25">
      <c r="A90" s="18" t="s">
        <v>163</v>
      </c>
      <c r="B90" s="49" t="s">
        <v>164</v>
      </c>
      <c r="C90" s="12">
        <f t="shared" si="13"/>
        <v>0</v>
      </c>
      <c r="D90" s="15">
        <f>'[1]Райбюд. Табл. № 4'!C70</f>
        <v>0</v>
      </c>
      <c r="E90" s="15">
        <v>0</v>
      </c>
      <c r="F90" s="12">
        <f t="shared" si="14"/>
        <v>0</v>
      </c>
      <c r="G90" s="15">
        <f>'[1]Райбюд. Табл. № 4'!D70</f>
        <v>0</v>
      </c>
      <c r="H90" s="15">
        <v>0</v>
      </c>
      <c r="I90" s="12">
        <f t="shared" si="16"/>
        <v>0</v>
      </c>
      <c r="J90" s="15">
        <f>'[1]Райбюд. Табл. № 4'!E70</f>
        <v>0</v>
      </c>
      <c r="K90" s="15">
        <v>0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51.75" customHeight="1" x14ac:dyDescent="0.25">
      <c r="A91" s="18" t="s">
        <v>165</v>
      </c>
      <c r="B91" s="49" t="s">
        <v>166</v>
      </c>
      <c r="C91" s="12">
        <f t="shared" si="13"/>
        <v>80</v>
      </c>
      <c r="D91" s="15">
        <f>'[1]Райбюд. Табл. № 4'!C71</f>
        <v>80</v>
      </c>
      <c r="E91" s="15">
        <v>0</v>
      </c>
      <c r="F91" s="12">
        <f t="shared" si="14"/>
        <v>110</v>
      </c>
      <c r="G91" s="15">
        <f>'[1]Райбюд. Табл. № 4'!D71</f>
        <v>110</v>
      </c>
      <c r="H91" s="15">
        <v>0</v>
      </c>
      <c r="I91" s="12">
        <f t="shared" si="16"/>
        <v>125</v>
      </c>
      <c r="J91" s="15">
        <f>'[1]Райбюд. Табл. № 4'!E71</f>
        <v>125</v>
      </c>
      <c r="K91" s="15">
        <v>0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36.75" x14ac:dyDescent="0.25">
      <c r="A92" s="54" t="s">
        <v>167</v>
      </c>
      <c r="B92" s="55" t="s">
        <v>168</v>
      </c>
      <c r="C92" s="12">
        <f t="shared" si="13"/>
        <v>13.5</v>
      </c>
      <c r="D92" s="12">
        <f>D94+D95+D93</f>
        <v>13.5</v>
      </c>
      <c r="E92" s="12">
        <f>E94+E95+E93</f>
        <v>0</v>
      </c>
      <c r="F92" s="12">
        <f t="shared" si="14"/>
        <v>25</v>
      </c>
      <c r="G92" s="12">
        <f t="shared" ref="G92:H92" si="20">G94+G95+G93</f>
        <v>25</v>
      </c>
      <c r="H92" s="12">
        <f t="shared" si="20"/>
        <v>0</v>
      </c>
      <c r="I92" s="12">
        <f t="shared" si="16"/>
        <v>33</v>
      </c>
      <c r="J92" s="12">
        <f t="shared" ref="J92:K92" si="21">J94+J95+J93</f>
        <v>33</v>
      </c>
      <c r="K92" s="12">
        <f t="shared" si="21"/>
        <v>0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60.75" x14ac:dyDescent="0.25">
      <c r="A93" s="56" t="s">
        <v>169</v>
      </c>
      <c r="B93" s="51" t="s">
        <v>170</v>
      </c>
      <c r="C93" s="12">
        <f t="shared" si="13"/>
        <v>1.5</v>
      </c>
      <c r="D93" s="15">
        <f>'[1]Райбюд. Табл. № 4'!C73</f>
        <v>1.5</v>
      </c>
      <c r="E93" s="15"/>
      <c r="F93" s="12">
        <f t="shared" si="14"/>
        <v>3</v>
      </c>
      <c r="G93" s="15">
        <f>'[1]Райбюд. Табл. № 4'!D73</f>
        <v>3</v>
      </c>
      <c r="H93" s="15"/>
      <c r="I93" s="12">
        <f t="shared" si="16"/>
        <v>5</v>
      </c>
      <c r="J93" s="15">
        <f>'[1]Райбюд. Табл. № 4'!E73</f>
        <v>5</v>
      </c>
      <c r="K93" s="1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48.75" x14ac:dyDescent="0.25">
      <c r="A94" s="56" t="s">
        <v>171</v>
      </c>
      <c r="B94" s="51" t="s">
        <v>172</v>
      </c>
      <c r="C94" s="12">
        <f t="shared" si="13"/>
        <v>12</v>
      </c>
      <c r="D94" s="15">
        <f>'[1]Райбюд. Табл. № 4'!C74</f>
        <v>12</v>
      </c>
      <c r="E94" s="15">
        <v>0</v>
      </c>
      <c r="F94" s="12">
        <f t="shared" si="14"/>
        <v>22</v>
      </c>
      <c r="G94" s="15">
        <f>'[1]Райбюд. Табл. № 4'!D74</f>
        <v>22</v>
      </c>
      <c r="H94" s="15">
        <v>0</v>
      </c>
      <c r="I94" s="12">
        <f t="shared" si="16"/>
        <v>28</v>
      </c>
      <c r="J94" s="15">
        <f>'[1]Райбюд. Табл. № 4'!E74</f>
        <v>28</v>
      </c>
      <c r="K94" s="15">
        <v>0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48.75" hidden="1" x14ac:dyDescent="0.25">
      <c r="A95" s="56" t="s">
        <v>171</v>
      </c>
      <c r="B95" s="51" t="s">
        <v>173</v>
      </c>
      <c r="C95" s="12">
        <f t="shared" si="13"/>
        <v>0</v>
      </c>
      <c r="D95" s="15">
        <f>'[1]Райбюд. Табл. № 4'!C75</f>
        <v>0</v>
      </c>
      <c r="E95" s="15">
        <v>0</v>
      </c>
      <c r="F95" s="12">
        <f t="shared" si="14"/>
        <v>0</v>
      </c>
      <c r="G95" s="15">
        <f>'[1]Райбюд. Табл. № 4'!D75</f>
        <v>0</v>
      </c>
      <c r="H95" s="15">
        <v>0</v>
      </c>
      <c r="I95" s="12">
        <f t="shared" si="16"/>
        <v>0</v>
      </c>
      <c r="J95" s="15">
        <f>'[1]Райбюд. Табл. № 4'!E75</f>
        <v>0</v>
      </c>
      <c r="K95" s="15">
        <v>0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36.75" x14ac:dyDescent="0.25">
      <c r="A96" s="52" t="s">
        <v>174</v>
      </c>
      <c r="B96" s="53" t="s">
        <v>175</v>
      </c>
      <c r="C96" s="12">
        <f t="shared" si="13"/>
        <v>78</v>
      </c>
      <c r="D96" s="12">
        <f>D97+D98</f>
        <v>78</v>
      </c>
      <c r="E96" s="12">
        <f>E97+E98</f>
        <v>0</v>
      </c>
      <c r="F96" s="12">
        <f t="shared" si="14"/>
        <v>80</v>
      </c>
      <c r="G96" s="12">
        <f t="shared" ref="G96:H96" si="22">G97+G98</f>
        <v>80</v>
      </c>
      <c r="H96" s="12">
        <f t="shared" si="22"/>
        <v>0</v>
      </c>
      <c r="I96" s="12">
        <f t="shared" si="16"/>
        <v>80</v>
      </c>
      <c r="J96" s="12">
        <f t="shared" ref="J96:K96" si="23">J97+J98</f>
        <v>80</v>
      </c>
      <c r="K96" s="12">
        <f t="shared" si="23"/>
        <v>0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36.75" x14ac:dyDescent="0.25">
      <c r="A97" s="56" t="s">
        <v>174</v>
      </c>
      <c r="B97" s="51" t="s">
        <v>176</v>
      </c>
      <c r="C97" s="12">
        <f t="shared" si="13"/>
        <v>78</v>
      </c>
      <c r="D97" s="15">
        <f>'[1]Райбюд. Табл. № 4'!C77</f>
        <v>78</v>
      </c>
      <c r="E97" s="15">
        <v>0</v>
      </c>
      <c r="F97" s="12">
        <f t="shared" si="14"/>
        <v>80</v>
      </c>
      <c r="G97" s="15">
        <f>'[1]Райбюд. Табл. № 4'!D77</f>
        <v>80</v>
      </c>
      <c r="H97" s="15">
        <v>0</v>
      </c>
      <c r="I97" s="12">
        <f t="shared" si="16"/>
        <v>80</v>
      </c>
      <c r="J97" s="15">
        <f>'[1]Райбюд. Табл. № 4'!E77</f>
        <v>80</v>
      </c>
      <c r="K97" s="15">
        <v>0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60" x14ac:dyDescent="0.25">
      <c r="A98" s="57" t="s">
        <v>177</v>
      </c>
      <c r="B98" s="51" t="s">
        <v>178</v>
      </c>
      <c r="C98" s="12">
        <f t="shared" si="13"/>
        <v>0</v>
      </c>
      <c r="D98" s="15">
        <f>'[1]Райбюд. Табл. № 4'!C78</f>
        <v>0</v>
      </c>
      <c r="E98" s="15">
        <v>0</v>
      </c>
      <c r="F98" s="12">
        <f t="shared" si="14"/>
        <v>0</v>
      </c>
      <c r="G98" s="15">
        <f>'[1]Райбюд. Табл. № 4'!D78</f>
        <v>0</v>
      </c>
      <c r="H98" s="15">
        <v>0</v>
      </c>
      <c r="I98" s="12">
        <f t="shared" si="16"/>
        <v>0</v>
      </c>
      <c r="J98" s="15">
        <f>'[1]Райбюд. Табл. № 4'!E78</f>
        <v>0</v>
      </c>
      <c r="K98" s="15">
        <v>0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39" x14ac:dyDescent="0.25">
      <c r="A99" s="58" t="s">
        <v>179</v>
      </c>
      <c r="B99" s="53" t="s">
        <v>180</v>
      </c>
      <c r="C99" s="12">
        <f>SUM(D99:E99)</f>
        <v>0</v>
      </c>
      <c r="D99" s="12">
        <f>D100</f>
        <v>0</v>
      </c>
      <c r="E99" s="12">
        <f>E100</f>
        <v>0</v>
      </c>
      <c r="F99" s="12">
        <f t="shared" si="14"/>
        <v>0</v>
      </c>
      <c r="G99" s="12">
        <f t="shared" ref="G99:H99" si="24">G100</f>
        <v>0</v>
      </c>
      <c r="H99" s="12">
        <f t="shared" si="24"/>
        <v>0</v>
      </c>
      <c r="I99" s="12">
        <f t="shared" si="16"/>
        <v>0</v>
      </c>
      <c r="J99" s="12">
        <f t="shared" ref="J99:K99" si="25">J100</f>
        <v>0</v>
      </c>
      <c r="K99" s="12">
        <f t="shared" si="25"/>
        <v>0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39" x14ac:dyDescent="0.25">
      <c r="A100" s="21" t="s">
        <v>179</v>
      </c>
      <c r="B100" s="51" t="s">
        <v>181</v>
      </c>
      <c r="C100" s="12">
        <f t="shared" si="13"/>
        <v>0</v>
      </c>
      <c r="D100" s="15">
        <f>'[1]Райбюд. Табл. № 4'!C80</f>
        <v>0</v>
      </c>
      <c r="E100" s="15">
        <v>0</v>
      </c>
      <c r="F100" s="12">
        <f t="shared" si="14"/>
        <v>0</v>
      </c>
      <c r="G100" s="15">
        <f>'[1]Райбюд. Табл. № 4'!D80</f>
        <v>0</v>
      </c>
      <c r="H100" s="15">
        <v>0</v>
      </c>
      <c r="I100" s="12">
        <f t="shared" si="16"/>
        <v>0</v>
      </c>
      <c r="J100" s="15">
        <f>'[1]Райбюд. Табл. № 4'!E80</f>
        <v>0</v>
      </c>
      <c r="K100" s="15">
        <v>0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76.5" x14ac:dyDescent="0.25">
      <c r="A101" s="59" t="s">
        <v>182</v>
      </c>
      <c r="B101" s="55" t="s">
        <v>183</v>
      </c>
      <c r="C101" s="33">
        <f t="shared" ref="C101:K101" si="26">SUM(C102:C103)</f>
        <v>120</v>
      </c>
      <c r="D101" s="33">
        <f t="shared" si="26"/>
        <v>120</v>
      </c>
      <c r="E101" s="33">
        <f t="shared" si="26"/>
        <v>0</v>
      </c>
      <c r="F101" s="33">
        <f t="shared" si="26"/>
        <v>150</v>
      </c>
      <c r="G101" s="33">
        <f t="shared" si="26"/>
        <v>150</v>
      </c>
      <c r="H101" s="33">
        <f t="shared" si="26"/>
        <v>0</v>
      </c>
      <c r="I101" s="33">
        <f t="shared" si="26"/>
        <v>170</v>
      </c>
      <c r="J101" s="33">
        <f t="shared" si="26"/>
        <v>170</v>
      </c>
      <c r="K101" s="33">
        <f t="shared" si="26"/>
        <v>0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76.5" x14ac:dyDescent="0.25">
      <c r="A102" s="17" t="s">
        <v>184</v>
      </c>
      <c r="B102" s="49" t="s">
        <v>185</v>
      </c>
      <c r="C102" s="12">
        <f t="shared" si="13"/>
        <v>0</v>
      </c>
      <c r="D102" s="15">
        <f>'[1]Райбюд. Табл. № 4'!C82</f>
        <v>0</v>
      </c>
      <c r="E102" s="15">
        <v>0</v>
      </c>
      <c r="F102" s="12">
        <f t="shared" ref="F102:F103" si="27">SUM(G102:H102)</f>
        <v>0</v>
      </c>
      <c r="G102" s="15">
        <f>'[1]Райбюд. Табл. № 4'!D82</f>
        <v>0</v>
      </c>
      <c r="H102" s="15">
        <v>0</v>
      </c>
      <c r="I102" s="12">
        <f t="shared" ref="I102:I103" si="28">SUM(J102:K102)</f>
        <v>0</v>
      </c>
      <c r="J102" s="15">
        <f>'[1]Райбюд. Табл. № 4'!E82</f>
        <v>0</v>
      </c>
      <c r="K102" s="15">
        <v>0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76.5" x14ac:dyDescent="0.25">
      <c r="A103" s="17" t="s">
        <v>186</v>
      </c>
      <c r="B103" s="49" t="s">
        <v>187</v>
      </c>
      <c r="C103" s="12">
        <f t="shared" si="13"/>
        <v>120</v>
      </c>
      <c r="D103" s="15">
        <f>'[1]Райбюд. Табл. № 4'!C83</f>
        <v>120</v>
      </c>
      <c r="E103" s="15">
        <v>0</v>
      </c>
      <c r="F103" s="12">
        <f t="shared" si="27"/>
        <v>150</v>
      </c>
      <c r="G103" s="15">
        <f>'[1]Райбюд. Табл. № 4'!D83</f>
        <v>150</v>
      </c>
      <c r="H103" s="15">
        <v>0</v>
      </c>
      <c r="I103" s="12">
        <f t="shared" si="28"/>
        <v>170</v>
      </c>
      <c r="J103" s="15">
        <f>'[1]Райбюд. Табл. № 4'!E83</f>
        <v>170</v>
      </c>
      <c r="K103" s="15">
        <v>0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51.75" x14ac:dyDescent="0.25">
      <c r="A104" s="58" t="s">
        <v>188</v>
      </c>
      <c r="B104" s="53" t="s">
        <v>189</v>
      </c>
      <c r="C104" s="12">
        <f>SUM(D104:E104)</f>
        <v>24</v>
      </c>
      <c r="D104" s="12">
        <f>D105+D106+D107+D108</f>
        <v>24</v>
      </c>
      <c r="E104" s="12">
        <f>E105+E106+E107+E108</f>
        <v>0</v>
      </c>
      <c r="F104" s="12">
        <f t="shared" si="14"/>
        <v>48</v>
      </c>
      <c r="G104" s="12">
        <f t="shared" ref="G104:H104" si="29">G105+G106+G107+G108</f>
        <v>48</v>
      </c>
      <c r="H104" s="12">
        <f t="shared" si="29"/>
        <v>0</v>
      </c>
      <c r="I104" s="12">
        <f t="shared" si="16"/>
        <v>75</v>
      </c>
      <c r="J104" s="12">
        <f>J105+J106+J107+J108</f>
        <v>75</v>
      </c>
      <c r="K104" s="12">
        <f>K105+K106+K107+K108</f>
        <v>0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48" hidden="1" x14ac:dyDescent="0.25">
      <c r="A105" s="60" t="s">
        <v>190</v>
      </c>
      <c r="B105" s="49" t="s">
        <v>191</v>
      </c>
      <c r="C105" s="33">
        <f>SUM(D105:E105)</f>
        <v>0</v>
      </c>
      <c r="D105" s="15">
        <f>'[1]Райбюд. Табл. № 4'!C85</f>
        <v>0</v>
      </c>
      <c r="E105" s="15">
        <v>0</v>
      </c>
      <c r="F105" s="12">
        <f t="shared" si="14"/>
        <v>0</v>
      </c>
      <c r="G105" s="15">
        <f>'[1]Райбюд. Табл. № 4'!D85</f>
        <v>0</v>
      </c>
      <c r="H105" s="15">
        <v>0</v>
      </c>
      <c r="I105" s="12">
        <f t="shared" si="16"/>
        <v>0</v>
      </c>
      <c r="J105" s="15">
        <f>'[1]Райбюд. Табл. № 4'!E85</f>
        <v>0</v>
      </c>
      <c r="K105" s="15">
        <v>0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39" x14ac:dyDescent="0.25">
      <c r="A106" s="37" t="s">
        <v>188</v>
      </c>
      <c r="B106" s="49" t="s">
        <v>192</v>
      </c>
      <c r="C106" s="33">
        <f t="shared" si="13"/>
        <v>8</v>
      </c>
      <c r="D106" s="15">
        <f>'[1]Райбюд. Табл. № 4'!C86</f>
        <v>8</v>
      </c>
      <c r="E106" s="15">
        <v>0</v>
      </c>
      <c r="F106" s="12">
        <f t="shared" si="14"/>
        <v>15</v>
      </c>
      <c r="G106" s="15">
        <f>'[1]Райбюд. Табл. № 4'!D86</f>
        <v>15</v>
      </c>
      <c r="H106" s="15">
        <v>0</v>
      </c>
      <c r="I106" s="12">
        <f t="shared" si="16"/>
        <v>25</v>
      </c>
      <c r="J106" s="15">
        <f>'[1]Райбюд. Табл. № 4'!E86</f>
        <v>25</v>
      </c>
      <c r="K106" s="15">
        <v>0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39" hidden="1" x14ac:dyDescent="0.25">
      <c r="A107" s="37" t="s">
        <v>188</v>
      </c>
      <c r="B107" s="49" t="s">
        <v>193</v>
      </c>
      <c r="C107" s="33">
        <f t="shared" si="13"/>
        <v>1</v>
      </c>
      <c r="D107" s="15">
        <f>'[1]Райбюд. Табл. № 4'!C87</f>
        <v>1</v>
      </c>
      <c r="E107" s="15">
        <v>0</v>
      </c>
      <c r="F107" s="12">
        <f t="shared" si="14"/>
        <v>3</v>
      </c>
      <c r="G107" s="15">
        <f>'[1]Райбюд. Табл. № 4'!D87</f>
        <v>3</v>
      </c>
      <c r="H107" s="15">
        <v>0</v>
      </c>
      <c r="I107" s="12">
        <f t="shared" si="16"/>
        <v>5</v>
      </c>
      <c r="J107" s="15">
        <f>'[1]Райбюд. Табл. № 4'!E87</f>
        <v>5</v>
      </c>
      <c r="K107" s="15">
        <v>0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60.75" hidden="1" x14ac:dyDescent="0.25">
      <c r="A108" s="18" t="s">
        <v>157</v>
      </c>
      <c r="B108" s="49" t="s">
        <v>194</v>
      </c>
      <c r="C108" s="33">
        <f t="shared" si="13"/>
        <v>15</v>
      </c>
      <c r="D108" s="15">
        <f>'[1]Райбюд. Табл. № 4'!C88</f>
        <v>15</v>
      </c>
      <c r="E108" s="15">
        <v>0</v>
      </c>
      <c r="F108" s="12">
        <f t="shared" si="14"/>
        <v>30</v>
      </c>
      <c r="G108" s="15">
        <f>'[1]Райбюд. Табл. № 4'!D88</f>
        <v>30</v>
      </c>
      <c r="H108" s="15">
        <v>0</v>
      </c>
      <c r="I108" s="12">
        <f t="shared" si="16"/>
        <v>45</v>
      </c>
      <c r="J108" s="15">
        <f>'[1]Райбюд. Табл. № 4'!E88</f>
        <v>45</v>
      </c>
      <c r="K108" s="15">
        <v>0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36.75" x14ac:dyDescent="0.25">
      <c r="A109" s="54" t="s">
        <v>195</v>
      </c>
      <c r="B109" s="55" t="s">
        <v>196</v>
      </c>
      <c r="C109" s="33">
        <f t="shared" si="13"/>
        <v>7</v>
      </c>
      <c r="D109" s="12">
        <f>D111+D110</f>
        <v>7</v>
      </c>
      <c r="E109" s="12">
        <f>E111+E110</f>
        <v>0</v>
      </c>
      <c r="F109" s="12">
        <f t="shared" si="14"/>
        <v>10</v>
      </c>
      <c r="G109" s="12">
        <f t="shared" ref="G109:H109" si="30">G111+G110</f>
        <v>10</v>
      </c>
      <c r="H109" s="12">
        <f t="shared" si="30"/>
        <v>0</v>
      </c>
      <c r="I109" s="12">
        <f t="shared" si="16"/>
        <v>15</v>
      </c>
      <c r="J109" s="12">
        <f t="shared" ref="J109:K109" si="31">J111+J110</f>
        <v>15</v>
      </c>
      <c r="K109" s="12">
        <f t="shared" si="31"/>
        <v>0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75" customHeight="1" x14ac:dyDescent="0.25">
      <c r="A110" s="61" t="s">
        <v>197</v>
      </c>
      <c r="B110" s="51" t="s">
        <v>198</v>
      </c>
      <c r="C110" s="33">
        <f t="shared" si="13"/>
        <v>0</v>
      </c>
      <c r="D110" s="15">
        <f>'[1]Райбюд. Табл. № 4'!C90</f>
        <v>0</v>
      </c>
      <c r="E110" s="15">
        <v>0</v>
      </c>
      <c r="F110" s="12">
        <f t="shared" si="14"/>
        <v>0</v>
      </c>
      <c r="G110" s="15">
        <f>'[1]Райбюд. Табл. № 4'!D90</f>
        <v>0</v>
      </c>
      <c r="H110" s="15">
        <v>0</v>
      </c>
      <c r="I110" s="12">
        <f t="shared" si="16"/>
        <v>0</v>
      </c>
      <c r="J110" s="15">
        <f>'[1]Райбюд. Табл. № 4'!E90</f>
        <v>0</v>
      </c>
      <c r="K110" s="15">
        <v>0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48" x14ac:dyDescent="0.25">
      <c r="A111" s="62" t="s">
        <v>199</v>
      </c>
      <c r="B111" s="49" t="s">
        <v>200</v>
      </c>
      <c r="C111" s="33">
        <f t="shared" si="13"/>
        <v>7</v>
      </c>
      <c r="D111" s="15">
        <f>'[1]Райбюд. Табл. № 4'!C91</f>
        <v>7</v>
      </c>
      <c r="E111" s="15">
        <v>0</v>
      </c>
      <c r="F111" s="12">
        <f t="shared" si="14"/>
        <v>10</v>
      </c>
      <c r="G111" s="15">
        <f>'[1]Райбюд. Табл. № 4'!D91</f>
        <v>10</v>
      </c>
      <c r="H111" s="15">
        <v>0</v>
      </c>
      <c r="I111" s="12">
        <f t="shared" si="16"/>
        <v>15</v>
      </c>
      <c r="J111" s="15">
        <f>'[1]Райбюд. Табл. № 4'!E91</f>
        <v>15</v>
      </c>
      <c r="K111" s="15">
        <v>0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39" x14ac:dyDescent="0.25">
      <c r="A112" s="58" t="s">
        <v>201</v>
      </c>
      <c r="B112" s="53" t="s">
        <v>202</v>
      </c>
      <c r="C112" s="12">
        <f t="shared" si="13"/>
        <v>266</v>
      </c>
      <c r="D112" s="12">
        <f>D113+D114+D115+D116</f>
        <v>266</v>
      </c>
      <c r="E112" s="12">
        <f>E113+E114+E115+E116</f>
        <v>0</v>
      </c>
      <c r="F112" s="12">
        <f t="shared" si="14"/>
        <v>315</v>
      </c>
      <c r="G112" s="12">
        <f t="shared" ref="G112:H112" si="32">G113+G114+G115+G116</f>
        <v>315</v>
      </c>
      <c r="H112" s="12">
        <f t="shared" si="32"/>
        <v>0</v>
      </c>
      <c r="I112" s="12">
        <f t="shared" si="16"/>
        <v>360</v>
      </c>
      <c r="J112" s="12">
        <f t="shared" ref="J112:K112" si="33">J113+J114+J115+J116</f>
        <v>360</v>
      </c>
      <c r="K112" s="12">
        <f t="shared" si="33"/>
        <v>0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96" x14ac:dyDescent="0.25">
      <c r="A113" s="61" t="s">
        <v>203</v>
      </c>
      <c r="B113" s="51" t="s">
        <v>204</v>
      </c>
      <c r="C113" s="12">
        <f t="shared" si="13"/>
        <v>230</v>
      </c>
      <c r="D113" s="15">
        <f>'[1]Райбюд. Табл. № 4'!C93</f>
        <v>230</v>
      </c>
      <c r="E113" s="15">
        <v>0</v>
      </c>
      <c r="F113" s="12">
        <f t="shared" si="14"/>
        <v>260</v>
      </c>
      <c r="G113" s="15">
        <f>'[1]Райбюд. Табл. № 4'!D93</f>
        <v>260</v>
      </c>
      <c r="H113" s="15">
        <v>0</v>
      </c>
      <c r="I113" s="12">
        <f t="shared" si="16"/>
        <v>290</v>
      </c>
      <c r="J113" s="15">
        <f>'[1]Райбюд. Табл. № 4'!E93</f>
        <v>290</v>
      </c>
      <c r="K113" s="15">
        <v>0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48" x14ac:dyDescent="0.25">
      <c r="A114" s="61" t="s">
        <v>205</v>
      </c>
      <c r="B114" s="51" t="s">
        <v>206</v>
      </c>
      <c r="C114" s="12">
        <f t="shared" si="13"/>
        <v>9</v>
      </c>
      <c r="D114" s="15">
        <f>'[1]Райбюд. Табл. № 4'!C94</f>
        <v>9</v>
      </c>
      <c r="E114" s="15">
        <v>0</v>
      </c>
      <c r="F114" s="12">
        <f t="shared" si="14"/>
        <v>15</v>
      </c>
      <c r="G114" s="15">
        <f>'[1]Райбюд. Табл. № 4'!D94</f>
        <v>15</v>
      </c>
      <c r="H114" s="15">
        <v>0</v>
      </c>
      <c r="I114" s="12">
        <f t="shared" si="16"/>
        <v>20</v>
      </c>
      <c r="J114" s="15">
        <f>'[1]Райбюд. Табл. № 4'!E94</f>
        <v>20</v>
      </c>
      <c r="K114" s="15">
        <v>0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72" x14ac:dyDescent="0.25">
      <c r="A115" s="61" t="s">
        <v>207</v>
      </c>
      <c r="B115" s="51" t="s">
        <v>208</v>
      </c>
      <c r="C115" s="12">
        <f t="shared" si="13"/>
        <v>22</v>
      </c>
      <c r="D115" s="15">
        <f>'[1]Райбюд. Табл. № 4'!C95</f>
        <v>22</v>
      </c>
      <c r="E115" s="15">
        <v>0</v>
      </c>
      <c r="F115" s="12">
        <f t="shared" si="14"/>
        <v>30</v>
      </c>
      <c r="G115" s="15">
        <f>'[1]Райбюд. Табл. № 4'!D95</f>
        <v>30</v>
      </c>
      <c r="H115" s="15">
        <v>0</v>
      </c>
      <c r="I115" s="12">
        <f t="shared" si="16"/>
        <v>35</v>
      </c>
      <c r="J115" s="15">
        <f>'[1]Райбюд. Табл. № 4'!E95</f>
        <v>35</v>
      </c>
      <c r="K115" s="15">
        <v>0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48" x14ac:dyDescent="0.25">
      <c r="A116" s="61" t="s">
        <v>209</v>
      </c>
      <c r="B116" s="51" t="s">
        <v>210</v>
      </c>
      <c r="C116" s="12">
        <f t="shared" si="13"/>
        <v>5</v>
      </c>
      <c r="D116" s="15">
        <f>'[1]Райбюд. Табл. № 4'!C96</f>
        <v>5</v>
      </c>
      <c r="E116" s="15">
        <v>0</v>
      </c>
      <c r="F116" s="12">
        <f t="shared" si="14"/>
        <v>10</v>
      </c>
      <c r="G116" s="15">
        <f>'[1]Райбюд. Табл. № 4'!D96</f>
        <v>10</v>
      </c>
      <c r="H116" s="15">
        <v>0</v>
      </c>
      <c r="I116" s="12">
        <f t="shared" si="16"/>
        <v>15</v>
      </c>
      <c r="J116" s="15">
        <f>'[1]Райбюд. Табл. № 4'!E96</f>
        <v>15</v>
      </c>
      <c r="K116" s="15">
        <v>0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36.75" x14ac:dyDescent="0.25">
      <c r="A117" s="52" t="s">
        <v>211</v>
      </c>
      <c r="B117" s="53" t="s">
        <v>212</v>
      </c>
      <c r="C117" s="12">
        <f t="shared" si="13"/>
        <v>303.5</v>
      </c>
      <c r="D117" s="12">
        <f>D118+D119+D120+D121</f>
        <v>303.5</v>
      </c>
      <c r="E117" s="12">
        <f>E118+E119+E120+E121</f>
        <v>0</v>
      </c>
      <c r="F117" s="12">
        <f t="shared" si="14"/>
        <v>337</v>
      </c>
      <c r="G117" s="12">
        <f t="shared" ref="G117:H117" si="34">G118+G119+G120+G121</f>
        <v>337</v>
      </c>
      <c r="H117" s="12">
        <f t="shared" si="34"/>
        <v>0</v>
      </c>
      <c r="I117" s="12">
        <f t="shared" si="16"/>
        <v>368</v>
      </c>
      <c r="J117" s="12">
        <f t="shared" ref="J117:K117" si="35">J118+J119+J120+J121</f>
        <v>368</v>
      </c>
      <c r="K117" s="12">
        <f t="shared" si="35"/>
        <v>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60" hidden="1" x14ac:dyDescent="0.25">
      <c r="A118" s="61" t="s">
        <v>213</v>
      </c>
      <c r="B118" s="51" t="s">
        <v>214</v>
      </c>
      <c r="C118" s="12">
        <f t="shared" si="13"/>
        <v>55</v>
      </c>
      <c r="D118" s="15">
        <f>'[1]Райбюд. Табл. № 4'!C98</f>
        <v>55</v>
      </c>
      <c r="E118" s="15">
        <v>0</v>
      </c>
      <c r="F118" s="12">
        <f t="shared" si="14"/>
        <v>65</v>
      </c>
      <c r="G118" s="15">
        <f>'[1]Райбюд. Табл. № 4'!D98</f>
        <v>65</v>
      </c>
      <c r="H118" s="15">
        <v>0</v>
      </c>
      <c r="I118" s="12">
        <f t="shared" si="16"/>
        <v>70</v>
      </c>
      <c r="J118" s="15">
        <f>'[1]Райбюд. Табл. № 4'!E98</f>
        <v>70</v>
      </c>
      <c r="K118" s="15">
        <v>0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132" hidden="1" x14ac:dyDescent="0.25">
      <c r="A119" s="61" t="s">
        <v>215</v>
      </c>
      <c r="B119" s="51" t="s">
        <v>216</v>
      </c>
      <c r="C119" s="12">
        <f t="shared" si="13"/>
        <v>1.5</v>
      </c>
      <c r="D119" s="15">
        <f>'[1]Райбюд. Табл. № 4'!C99</f>
        <v>1.5</v>
      </c>
      <c r="E119" s="15">
        <v>0</v>
      </c>
      <c r="F119" s="12">
        <f t="shared" si="14"/>
        <v>2</v>
      </c>
      <c r="G119" s="15">
        <f>'[1]Райбюд. Табл. № 4'!D99</f>
        <v>2</v>
      </c>
      <c r="H119" s="15">
        <v>0</v>
      </c>
      <c r="I119" s="12">
        <f t="shared" si="16"/>
        <v>3</v>
      </c>
      <c r="J119" s="15">
        <f>'[1]Райбюд. Табл. № 4'!E99</f>
        <v>3</v>
      </c>
      <c r="K119" s="15">
        <v>0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48.75" x14ac:dyDescent="0.25">
      <c r="A120" s="56" t="s">
        <v>217</v>
      </c>
      <c r="B120" s="51" t="s">
        <v>218</v>
      </c>
      <c r="C120" s="12">
        <f t="shared" si="13"/>
        <v>240</v>
      </c>
      <c r="D120" s="15">
        <f>'[1]Райбюд. Табл. № 4'!C100</f>
        <v>240</v>
      </c>
      <c r="E120" s="15">
        <v>0</v>
      </c>
      <c r="F120" s="12">
        <f t="shared" si="14"/>
        <v>260</v>
      </c>
      <c r="G120" s="15">
        <f>'[1]Райбюд. Табл. № 4'!D100</f>
        <v>260</v>
      </c>
      <c r="H120" s="15">
        <v>0</v>
      </c>
      <c r="I120" s="12">
        <f t="shared" si="16"/>
        <v>280</v>
      </c>
      <c r="J120" s="15">
        <f>'[1]Райбюд. Табл. № 4'!E100</f>
        <v>280</v>
      </c>
      <c r="K120" s="15">
        <v>0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36.75" x14ac:dyDescent="0.25">
      <c r="A121" s="56" t="s">
        <v>211</v>
      </c>
      <c r="B121" s="51" t="s">
        <v>219</v>
      </c>
      <c r="C121" s="12">
        <f t="shared" si="13"/>
        <v>7</v>
      </c>
      <c r="D121" s="15">
        <f>'[1]Райбюд. Табл. № 4'!C101</f>
        <v>7</v>
      </c>
      <c r="E121" s="15">
        <v>0</v>
      </c>
      <c r="F121" s="12">
        <f t="shared" si="14"/>
        <v>10</v>
      </c>
      <c r="G121" s="15">
        <f>'[1]Райбюд. Табл. № 4'!D101</f>
        <v>10</v>
      </c>
      <c r="H121" s="15">
        <v>0</v>
      </c>
      <c r="I121" s="12">
        <f t="shared" si="16"/>
        <v>15</v>
      </c>
      <c r="J121" s="15">
        <f>'[1]Райбюд. Табл. № 4'!E101</f>
        <v>15</v>
      </c>
      <c r="K121" s="15">
        <v>0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15.75" x14ac:dyDescent="0.25">
      <c r="A122" s="58" t="s">
        <v>220</v>
      </c>
      <c r="B122" s="53" t="s">
        <v>221</v>
      </c>
      <c r="C122" s="12">
        <f t="shared" si="13"/>
        <v>50</v>
      </c>
      <c r="D122" s="12">
        <f>D123+D124+D125+D127+D128</f>
        <v>50</v>
      </c>
      <c r="E122" s="12">
        <f>E123+E124+E125+E127+E128</f>
        <v>0</v>
      </c>
      <c r="F122" s="12">
        <f>SUM(G122:H122)</f>
        <v>60</v>
      </c>
      <c r="G122" s="12">
        <f>G123+G124+G125+G127+G128</f>
        <v>60</v>
      </c>
      <c r="H122" s="12">
        <f t="shared" ref="H122" si="36">H123+H124+H125+H127+H128</f>
        <v>0</v>
      </c>
      <c r="I122" s="12">
        <f t="shared" si="16"/>
        <v>65</v>
      </c>
      <c r="J122" s="12">
        <f t="shared" ref="J122:K122" si="37">J123+J124+J125+J127+J128</f>
        <v>65</v>
      </c>
      <c r="K122" s="12">
        <f t="shared" si="37"/>
        <v>0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59.25" customHeight="1" x14ac:dyDescent="0.25">
      <c r="A123" s="18" t="s">
        <v>222</v>
      </c>
      <c r="B123" s="49" t="s">
        <v>223</v>
      </c>
      <c r="C123" s="12">
        <f t="shared" si="13"/>
        <v>50</v>
      </c>
      <c r="D123" s="15">
        <f>'[1]Райбюд. Табл. № 4'!C103</f>
        <v>50</v>
      </c>
      <c r="E123" s="15">
        <v>0</v>
      </c>
      <c r="F123" s="12">
        <f t="shared" si="14"/>
        <v>60</v>
      </c>
      <c r="G123" s="15">
        <f>'[1]Райбюд. Табл. № 4'!D103</f>
        <v>60</v>
      </c>
      <c r="H123" s="15">
        <v>0</v>
      </c>
      <c r="I123" s="12">
        <f t="shared" si="16"/>
        <v>65</v>
      </c>
      <c r="J123" s="15">
        <f>'[1]Райбюд. Табл. № 4'!E103</f>
        <v>65</v>
      </c>
      <c r="K123" s="15">
        <v>0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39" hidden="1" x14ac:dyDescent="0.25">
      <c r="A124" s="21" t="s">
        <v>224</v>
      </c>
      <c r="B124" s="51" t="s">
        <v>225</v>
      </c>
      <c r="C124" s="12">
        <f t="shared" si="13"/>
        <v>0</v>
      </c>
      <c r="D124" s="15">
        <f>'[1]Райбюд. Табл. № 4'!C104</f>
        <v>0</v>
      </c>
      <c r="E124" s="15">
        <v>0</v>
      </c>
      <c r="F124" s="12">
        <f t="shared" si="14"/>
        <v>0</v>
      </c>
      <c r="G124" s="15">
        <f>'[1]Райбюд. Табл. № 4'!D104</f>
        <v>0</v>
      </c>
      <c r="H124" s="15">
        <v>0</v>
      </c>
      <c r="I124" s="12">
        <f t="shared" si="16"/>
        <v>0</v>
      </c>
      <c r="J124" s="15">
        <f>'[1]Райбюд. Табл. № 4'!E104</f>
        <v>0</v>
      </c>
      <c r="K124" s="15">
        <v>0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48.75" hidden="1" x14ac:dyDescent="0.25">
      <c r="A125" s="54" t="s">
        <v>226</v>
      </c>
      <c r="B125" s="55" t="s">
        <v>227</v>
      </c>
      <c r="C125" s="12">
        <f t="shared" si="13"/>
        <v>0</v>
      </c>
      <c r="D125" s="12">
        <f>D126</f>
        <v>0</v>
      </c>
      <c r="E125" s="12">
        <f>E126</f>
        <v>0</v>
      </c>
      <c r="F125" s="12">
        <f t="shared" si="14"/>
        <v>0</v>
      </c>
      <c r="G125" s="12">
        <f>G126</f>
        <v>0</v>
      </c>
      <c r="H125" s="12">
        <f t="shared" ref="H125" si="38">H126</f>
        <v>0</v>
      </c>
      <c r="I125" s="12">
        <f t="shared" si="16"/>
        <v>0</v>
      </c>
      <c r="J125" s="12">
        <f t="shared" ref="J125:K125" si="39">J126</f>
        <v>0</v>
      </c>
      <c r="K125" s="12">
        <f t="shared" si="39"/>
        <v>0</v>
      </c>
      <c r="L125" s="6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39.75" hidden="1" customHeight="1" x14ac:dyDescent="0.25">
      <c r="A126" s="21" t="s">
        <v>226</v>
      </c>
      <c r="B126" s="51" t="s">
        <v>228</v>
      </c>
      <c r="C126" s="12">
        <f t="shared" si="13"/>
        <v>0</v>
      </c>
      <c r="D126" s="15">
        <f>'[1]Райбюд. Табл. № 4'!C106</f>
        <v>0</v>
      </c>
      <c r="E126" s="15">
        <v>0</v>
      </c>
      <c r="F126" s="12">
        <f t="shared" si="14"/>
        <v>0</v>
      </c>
      <c r="G126" s="15">
        <f>'[1]Райбюд. Табл. № 4'!D106</f>
        <v>0</v>
      </c>
      <c r="H126" s="15">
        <v>0</v>
      </c>
      <c r="I126" s="12">
        <f t="shared" si="16"/>
        <v>0</v>
      </c>
      <c r="J126" s="15">
        <f>'[1]Райбюд. Табл. № 4'!E106</f>
        <v>0</v>
      </c>
      <c r="K126" s="15">
        <v>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39" hidden="1" x14ac:dyDescent="0.25">
      <c r="A127" s="21" t="s">
        <v>224</v>
      </c>
      <c r="B127" s="51" t="s">
        <v>229</v>
      </c>
      <c r="C127" s="12">
        <f t="shared" si="13"/>
        <v>0</v>
      </c>
      <c r="D127" s="15">
        <f>'[1]Райбюд. Табл. № 4'!C107</f>
        <v>0</v>
      </c>
      <c r="E127" s="15">
        <v>0</v>
      </c>
      <c r="F127" s="12">
        <f t="shared" si="14"/>
        <v>0</v>
      </c>
      <c r="G127" s="15">
        <f>'[1]Райбюд. Табл. № 4'!D107</f>
        <v>0</v>
      </c>
      <c r="H127" s="15">
        <v>0</v>
      </c>
      <c r="I127" s="12">
        <f t="shared" si="16"/>
        <v>0</v>
      </c>
      <c r="J127" s="15">
        <f>'[1]Райбюд. Табл. № 4'!E107</f>
        <v>0</v>
      </c>
      <c r="K127" s="15">
        <v>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51.75" hidden="1" x14ac:dyDescent="0.25">
      <c r="A128" s="21" t="s">
        <v>226</v>
      </c>
      <c r="B128" s="51" t="s">
        <v>228</v>
      </c>
      <c r="C128" s="12">
        <f>SUM(D128:E128)</f>
        <v>0</v>
      </c>
      <c r="D128" s="15">
        <f>'[1]Райбюд. Табл. № 4'!C108</f>
        <v>0</v>
      </c>
      <c r="E128" s="15">
        <v>0</v>
      </c>
      <c r="F128" s="12">
        <f>SUM(G128:H128)</f>
        <v>0</v>
      </c>
      <c r="G128" s="15">
        <f>'[1]Райбюд. Табл. № 4'!D108</f>
        <v>0</v>
      </c>
      <c r="H128" s="15">
        <v>0</v>
      </c>
      <c r="I128" s="12">
        <f t="shared" si="16"/>
        <v>0</v>
      </c>
      <c r="J128" s="15">
        <f>'[1]Райбюд. Табл. № 4'!E108</f>
        <v>0</v>
      </c>
      <c r="K128" s="15">
        <v>0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15.75" x14ac:dyDescent="0.25">
      <c r="A129" s="54" t="s">
        <v>230</v>
      </c>
      <c r="B129" s="64" t="s">
        <v>144</v>
      </c>
      <c r="C129" s="33">
        <f>C130</f>
        <v>1100.0000000000002</v>
      </c>
      <c r="D129" s="12">
        <f>D130</f>
        <v>0</v>
      </c>
      <c r="E129" s="12">
        <f>E130</f>
        <v>1100.0000000000002</v>
      </c>
      <c r="F129" s="12">
        <f>F130</f>
        <v>1100.0000000000002</v>
      </c>
      <c r="G129" s="12">
        <f t="shared" ref="G129:H129" si="40">G130</f>
        <v>0</v>
      </c>
      <c r="H129" s="12">
        <f t="shared" si="40"/>
        <v>1100.0000000000002</v>
      </c>
      <c r="I129" s="12">
        <f t="shared" si="16"/>
        <v>1100.0000000000002</v>
      </c>
      <c r="J129" s="12">
        <f t="shared" ref="J129:K129" si="41">J130</f>
        <v>0</v>
      </c>
      <c r="K129" s="12">
        <f t="shared" si="41"/>
        <v>1100.0000000000002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60" x14ac:dyDescent="0.25">
      <c r="A130" s="65" t="s">
        <v>231</v>
      </c>
      <c r="B130" s="49" t="s">
        <v>232</v>
      </c>
      <c r="C130" s="33">
        <f>SUM(D130:E130)</f>
        <v>1100.0000000000002</v>
      </c>
      <c r="D130" s="15">
        <v>0</v>
      </c>
      <c r="E130" s="15">
        <f>'[1]Свод с.п.'!C52</f>
        <v>1100.0000000000002</v>
      </c>
      <c r="F130" s="12">
        <f>SUM(G130:H130)</f>
        <v>1100.0000000000002</v>
      </c>
      <c r="G130" s="15">
        <v>0</v>
      </c>
      <c r="H130" s="15">
        <f>'[1]Свод с.п.'!D52</f>
        <v>1100.0000000000002</v>
      </c>
      <c r="I130" s="12">
        <f>SUM(J130:K130)</f>
        <v>1100.0000000000002</v>
      </c>
      <c r="J130" s="15">
        <v>0</v>
      </c>
      <c r="K130" s="15">
        <f>'[1]Свод с.п.'!E52</f>
        <v>1100.0000000000002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53.25" customHeight="1" x14ac:dyDescent="0.25">
      <c r="A131" s="66" t="s">
        <v>233</v>
      </c>
      <c r="B131" s="53" t="s">
        <v>234</v>
      </c>
      <c r="C131" s="12">
        <f t="shared" si="13"/>
        <v>9</v>
      </c>
      <c r="D131" s="12">
        <f>D132</f>
        <v>9</v>
      </c>
      <c r="E131" s="12">
        <f>E132</f>
        <v>0</v>
      </c>
      <c r="F131" s="12">
        <f t="shared" si="14"/>
        <v>15</v>
      </c>
      <c r="G131" s="12">
        <f t="shared" ref="G131:H131" si="42">G132</f>
        <v>15</v>
      </c>
      <c r="H131" s="12">
        <f t="shared" si="42"/>
        <v>0</v>
      </c>
      <c r="I131" s="12">
        <f t="shared" si="16"/>
        <v>20</v>
      </c>
      <c r="J131" s="12">
        <f t="shared" ref="J131:K131" si="43">J132</f>
        <v>20</v>
      </c>
      <c r="K131" s="12">
        <f t="shared" si="43"/>
        <v>0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30" customHeight="1" x14ac:dyDescent="0.25">
      <c r="A132" s="37" t="s">
        <v>235</v>
      </c>
      <c r="B132" s="49" t="s">
        <v>236</v>
      </c>
      <c r="C132" s="33">
        <f>SUM(D132:E132)</f>
        <v>9</v>
      </c>
      <c r="D132" s="34">
        <f>'[1]Райбюд. Табл. № 4'!C110</f>
        <v>9</v>
      </c>
      <c r="E132" s="34">
        <v>0</v>
      </c>
      <c r="F132" s="33">
        <f t="shared" si="14"/>
        <v>15</v>
      </c>
      <c r="G132" s="34">
        <f>'[1]Райбюд. Табл. № 4'!D110</f>
        <v>15</v>
      </c>
      <c r="H132" s="34">
        <v>0</v>
      </c>
      <c r="I132" s="33">
        <f t="shared" si="16"/>
        <v>20</v>
      </c>
      <c r="J132" s="34">
        <f>'[1]Райбюд. Табл. № 4'!E110</f>
        <v>20</v>
      </c>
      <c r="K132" s="34">
        <v>0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30" customHeight="1" x14ac:dyDescent="0.25">
      <c r="A133" s="67" t="s">
        <v>237</v>
      </c>
      <c r="B133" s="55" t="s">
        <v>238</v>
      </c>
      <c r="C133" s="33">
        <f t="shared" si="13"/>
        <v>80</v>
      </c>
      <c r="D133" s="33">
        <f>D134+D135+D136+D138+D139+D137</f>
        <v>80</v>
      </c>
      <c r="E133" s="33">
        <f>E134+E135+E136+E138+E139+E137</f>
        <v>0</v>
      </c>
      <c r="F133" s="33">
        <f t="shared" ref="F133" si="44">SUM(G133:H133)</f>
        <v>0</v>
      </c>
      <c r="G133" s="33">
        <f t="shared" ref="G133:H133" si="45">G134+G135+G136+G138+G139+G137</f>
        <v>0</v>
      </c>
      <c r="H133" s="33">
        <f t="shared" si="45"/>
        <v>0</v>
      </c>
      <c r="I133" s="33">
        <f t="shared" ref="I133" si="46">SUM(J133:K133)</f>
        <v>0</v>
      </c>
      <c r="J133" s="33">
        <f t="shared" ref="J133:K133" si="47">J134+J135+J136+J138+J139+J137</f>
        <v>0</v>
      </c>
      <c r="K133" s="33">
        <f t="shared" si="47"/>
        <v>0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30" customHeight="1" x14ac:dyDescent="0.25">
      <c r="A134" s="21" t="s">
        <v>239</v>
      </c>
      <c r="B134" s="51" t="s">
        <v>240</v>
      </c>
      <c r="C134" s="33">
        <f t="shared" si="13"/>
        <v>20</v>
      </c>
      <c r="D134" s="34">
        <f>'[1]Райбюд. Табл. № 4'!C112</f>
        <v>20</v>
      </c>
      <c r="E134" s="15">
        <v>0</v>
      </c>
      <c r="F134" s="33">
        <f t="shared" si="14"/>
        <v>0</v>
      </c>
      <c r="G134" s="15">
        <v>0</v>
      </c>
      <c r="H134" s="15">
        <v>0</v>
      </c>
      <c r="I134" s="33">
        <f t="shared" si="16"/>
        <v>0</v>
      </c>
      <c r="J134" s="15">
        <v>0</v>
      </c>
      <c r="K134" s="15">
        <v>0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30" customHeight="1" x14ac:dyDescent="0.25">
      <c r="A135" s="21" t="s">
        <v>241</v>
      </c>
      <c r="B135" s="51" t="s">
        <v>242</v>
      </c>
      <c r="C135" s="33">
        <f t="shared" si="13"/>
        <v>20</v>
      </c>
      <c r="D135" s="34">
        <f>'[1]Райбюд. Табл. № 4'!C113</f>
        <v>20</v>
      </c>
      <c r="E135" s="15">
        <v>0</v>
      </c>
      <c r="F135" s="33">
        <f t="shared" si="14"/>
        <v>0</v>
      </c>
      <c r="G135" s="15">
        <v>0</v>
      </c>
      <c r="H135" s="15">
        <v>0</v>
      </c>
      <c r="I135" s="33">
        <f t="shared" si="16"/>
        <v>0</v>
      </c>
      <c r="J135" s="15">
        <v>0</v>
      </c>
      <c r="K135" s="15">
        <v>0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30" customHeight="1" x14ac:dyDescent="0.25">
      <c r="A136" s="21" t="s">
        <v>243</v>
      </c>
      <c r="B136" s="51" t="s">
        <v>244</v>
      </c>
      <c r="C136" s="33">
        <f t="shared" si="13"/>
        <v>0</v>
      </c>
      <c r="D136" s="34">
        <f>'[1]Райбюд. Табл. № 4'!C114</f>
        <v>0</v>
      </c>
      <c r="E136" s="15">
        <v>0</v>
      </c>
      <c r="F136" s="33">
        <f t="shared" si="14"/>
        <v>0</v>
      </c>
      <c r="G136" s="15">
        <v>0</v>
      </c>
      <c r="H136" s="15">
        <v>0</v>
      </c>
      <c r="I136" s="33">
        <f t="shared" si="16"/>
        <v>0</v>
      </c>
      <c r="J136" s="15">
        <v>0</v>
      </c>
      <c r="K136" s="15">
        <v>0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30" customHeight="1" x14ac:dyDescent="0.25">
      <c r="A137" s="21"/>
      <c r="B137" s="51"/>
      <c r="C137" s="33">
        <f t="shared" si="13"/>
        <v>20</v>
      </c>
      <c r="D137" s="34">
        <f>'[1]Райбюд. Табл. № 4'!C115</f>
        <v>20</v>
      </c>
      <c r="E137" s="15">
        <v>0</v>
      </c>
      <c r="F137" s="33">
        <f t="shared" si="14"/>
        <v>0</v>
      </c>
      <c r="G137" s="15">
        <f>'[1]Райбюд. Табл. № 4'!D115</f>
        <v>0</v>
      </c>
      <c r="H137" s="15">
        <v>0</v>
      </c>
      <c r="I137" s="33">
        <f t="shared" si="16"/>
        <v>0</v>
      </c>
      <c r="J137" s="15">
        <f>'[1]Райбюд. Табл. № 4'!E115</f>
        <v>0</v>
      </c>
      <c r="K137" s="15">
        <v>0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30" customHeight="1" x14ac:dyDescent="0.25">
      <c r="A138" s="21" t="s">
        <v>245</v>
      </c>
      <c r="B138" s="51" t="s">
        <v>246</v>
      </c>
      <c r="C138" s="33">
        <f t="shared" si="13"/>
        <v>0</v>
      </c>
      <c r="D138" s="34">
        <f>'[1]Райбюд. Табл. № 4'!C116</f>
        <v>0</v>
      </c>
      <c r="E138" s="15">
        <v>0</v>
      </c>
      <c r="F138" s="33">
        <f t="shared" si="14"/>
        <v>0</v>
      </c>
      <c r="G138" s="15">
        <v>0</v>
      </c>
      <c r="H138" s="15">
        <v>0</v>
      </c>
      <c r="I138" s="33">
        <f t="shared" si="16"/>
        <v>0</v>
      </c>
      <c r="J138" s="15">
        <v>0</v>
      </c>
      <c r="K138" s="15">
        <v>0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30" customHeight="1" x14ac:dyDescent="0.25">
      <c r="A139" s="21" t="s">
        <v>247</v>
      </c>
      <c r="B139" s="51" t="s">
        <v>248</v>
      </c>
      <c r="C139" s="33">
        <f t="shared" si="13"/>
        <v>20</v>
      </c>
      <c r="D139" s="34">
        <f>'[1]Райбюд. Табл. № 4'!C117</f>
        <v>20</v>
      </c>
      <c r="E139" s="15">
        <v>0</v>
      </c>
      <c r="F139" s="33">
        <f t="shared" si="14"/>
        <v>0</v>
      </c>
      <c r="G139" s="15">
        <f>'[1]Райбюд. Табл. № 4'!D117</f>
        <v>0</v>
      </c>
      <c r="H139" s="15">
        <v>0</v>
      </c>
      <c r="I139" s="33">
        <f t="shared" si="16"/>
        <v>0</v>
      </c>
      <c r="J139" s="15">
        <f>'[1]Райбюд. Табл. № 4'!E117</f>
        <v>0</v>
      </c>
      <c r="K139" s="15">
        <v>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15.75" x14ac:dyDescent="0.25">
      <c r="A140" s="68" t="s">
        <v>249</v>
      </c>
      <c r="B140" s="8" t="s">
        <v>250</v>
      </c>
      <c r="C140" s="69">
        <f>C141</f>
        <v>515423.55991000019</v>
      </c>
      <c r="D140" s="69">
        <f>D141</f>
        <v>463321.01547000016</v>
      </c>
      <c r="E140" s="69">
        <f>E141</f>
        <v>52102.544440000005</v>
      </c>
      <c r="F140" s="69">
        <f t="shared" ref="F140:F203" si="48">SUM(G140:H140)</f>
        <v>406146.58487999998</v>
      </c>
      <c r="G140" s="69">
        <f>G141</f>
        <v>362678.04043999995</v>
      </c>
      <c r="H140" s="69">
        <f>H141</f>
        <v>43468.544439999998</v>
      </c>
      <c r="I140" s="9">
        <f t="shared" ref="I140:I218" si="49">SUM(J140:K140)</f>
        <v>432000.28488000005</v>
      </c>
      <c r="J140" s="69">
        <f>J141</f>
        <v>387489.54044000007</v>
      </c>
      <c r="K140" s="69">
        <f>K141</f>
        <v>44510.744439999995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26.25" x14ac:dyDescent="0.25">
      <c r="A141" s="68" t="s">
        <v>251</v>
      </c>
      <c r="B141" s="8" t="s">
        <v>252</v>
      </c>
      <c r="C141" s="69">
        <f t="shared" ref="C141:C178" si="50">SUM(D141:E141)</f>
        <v>515423.55991000019</v>
      </c>
      <c r="D141" s="69">
        <f>D147+D179+D214+D233+D142</f>
        <v>463321.01547000016</v>
      </c>
      <c r="E141" s="69">
        <f>E147+E179+E214+E233+E142</f>
        <v>52102.544440000005</v>
      </c>
      <c r="F141" s="69">
        <f t="shared" si="48"/>
        <v>406146.58487999998</v>
      </c>
      <c r="G141" s="69">
        <f>G147+G179+G214+G233+G142</f>
        <v>362678.04043999995</v>
      </c>
      <c r="H141" s="69">
        <f>H147+H179+H214+H233+H142</f>
        <v>43468.544439999998</v>
      </c>
      <c r="I141" s="9">
        <f t="shared" si="49"/>
        <v>432000.28488000005</v>
      </c>
      <c r="J141" s="69">
        <f>J147+J179+J214+J233+J142</f>
        <v>387489.54044000007</v>
      </c>
      <c r="K141" s="69">
        <f>K147+K179+K214+K233+K142</f>
        <v>44510.744439999995</v>
      </c>
      <c r="L141" s="2"/>
      <c r="M141" s="7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15.75" x14ac:dyDescent="0.25">
      <c r="A142" s="71" t="s">
        <v>253</v>
      </c>
      <c r="B142" s="72" t="s">
        <v>254</v>
      </c>
      <c r="C142" s="12">
        <f t="shared" si="50"/>
        <v>53131</v>
      </c>
      <c r="D142" s="73">
        <f>D143+D145</f>
        <v>32238</v>
      </c>
      <c r="E142" s="73">
        <f>E143+E145</f>
        <v>20893</v>
      </c>
      <c r="F142" s="12">
        <f t="shared" si="48"/>
        <v>48581</v>
      </c>
      <c r="G142" s="73">
        <f t="shared" ref="G142:H142" si="51">G143+G145</f>
        <v>27688</v>
      </c>
      <c r="H142" s="73">
        <f t="shared" si="51"/>
        <v>20893</v>
      </c>
      <c r="I142" s="12">
        <f t="shared" si="49"/>
        <v>48581</v>
      </c>
      <c r="J142" s="73">
        <f t="shared" ref="J142:K142" si="52">J143+J145</f>
        <v>27688</v>
      </c>
      <c r="K142" s="73">
        <f t="shared" si="52"/>
        <v>20893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24.75" x14ac:dyDescent="0.25">
      <c r="A143" s="54" t="s">
        <v>255</v>
      </c>
      <c r="B143" s="20" t="s">
        <v>256</v>
      </c>
      <c r="C143" s="12">
        <f t="shared" si="50"/>
        <v>32238</v>
      </c>
      <c r="D143" s="73">
        <f>D144</f>
        <v>32238</v>
      </c>
      <c r="E143" s="12">
        <f>E144</f>
        <v>0</v>
      </c>
      <c r="F143" s="12">
        <f>SUM(G143:H143)</f>
        <v>27688</v>
      </c>
      <c r="G143" s="73">
        <f>G144</f>
        <v>27688</v>
      </c>
      <c r="H143" s="12">
        <f>H144</f>
        <v>0</v>
      </c>
      <c r="I143" s="12">
        <f>SUM(J143:K143)</f>
        <v>27688</v>
      </c>
      <c r="J143" s="73">
        <f>J144</f>
        <v>27688</v>
      </c>
      <c r="K143" s="12">
        <f>K144</f>
        <v>0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24.75" x14ac:dyDescent="0.25">
      <c r="A144" s="18" t="s">
        <v>255</v>
      </c>
      <c r="B144" s="16" t="s">
        <v>257</v>
      </c>
      <c r="C144" s="15">
        <f t="shared" si="50"/>
        <v>32238</v>
      </c>
      <c r="D144" s="74">
        <f>'[1]Райбюд. Табл. № 4'!C122</f>
        <v>32238</v>
      </c>
      <c r="E144" s="15">
        <v>0</v>
      </c>
      <c r="F144" s="15">
        <f>SUM(G144:H144)</f>
        <v>27688</v>
      </c>
      <c r="G144" s="74">
        <f>'[1]Райбюд. Табл. № 4'!D122</f>
        <v>27688</v>
      </c>
      <c r="H144" s="15">
        <v>0</v>
      </c>
      <c r="I144" s="15">
        <f>SUM(J144:K144)</f>
        <v>27688</v>
      </c>
      <c r="J144" s="75">
        <f>'[1]Райбюд. Табл. № 4'!E122</f>
        <v>27688</v>
      </c>
      <c r="K144" s="15">
        <v>0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15.75" x14ac:dyDescent="0.25">
      <c r="A145" s="67" t="s">
        <v>258</v>
      </c>
      <c r="B145" s="72" t="s">
        <v>259</v>
      </c>
      <c r="C145" s="12">
        <f t="shared" si="50"/>
        <v>20893</v>
      </c>
      <c r="D145" s="73">
        <f>D146</f>
        <v>0</v>
      </c>
      <c r="E145" s="12">
        <f>E146</f>
        <v>20893</v>
      </c>
      <c r="F145" s="12">
        <f>SUM(G145:H145)</f>
        <v>20893</v>
      </c>
      <c r="G145" s="73">
        <f>G146</f>
        <v>0</v>
      </c>
      <c r="H145" s="12">
        <f>H146</f>
        <v>20893</v>
      </c>
      <c r="I145" s="12">
        <f>SUM(J145:K145)</f>
        <v>20893</v>
      </c>
      <c r="J145" s="73">
        <f>J146</f>
        <v>0</v>
      </c>
      <c r="K145" s="12">
        <f>K146</f>
        <v>20893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15.75" x14ac:dyDescent="0.25">
      <c r="A146" s="76" t="s">
        <v>260</v>
      </c>
      <c r="B146" s="77" t="s">
        <v>261</v>
      </c>
      <c r="C146" s="15">
        <f t="shared" si="50"/>
        <v>20893</v>
      </c>
      <c r="D146" s="15">
        <v>0</v>
      </c>
      <c r="E146" s="15">
        <f>'[1]Свод с.п.'!C57</f>
        <v>20893</v>
      </c>
      <c r="F146" s="15">
        <f>SUM(G146:H146)</f>
        <v>20893</v>
      </c>
      <c r="G146" s="74">
        <v>0</v>
      </c>
      <c r="H146" s="15">
        <f>'[1]Свод с.п.'!D57</f>
        <v>20893</v>
      </c>
      <c r="I146" s="15">
        <f>SUM(J146:K146)</f>
        <v>20893</v>
      </c>
      <c r="J146" s="75">
        <v>0</v>
      </c>
      <c r="K146" s="15">
        <f>'[1]Свод с.п.'!E57</f>
        <v>20893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26.25" x14ac:dyDescent="0.25">
      <c r="A147" s="67" t="s">
        <v>262</v>
      </c>
      <c r="B147" s="20" t="s">
        <v>263</v>
      </c>
      <c r="C147" s="78">
        <f t="shared" si="50"/>
        <v>119188.63502999999</v>
      </c>
      <c r="D147" s="78">
        <f>D150+D156+D164+D148+D152+D158+D154+D162+D160</f>
        <v>119188.63502999999</v>
      </c>
      <c r="E147" s="12">
        <f>E150+E156+E164</f>
        <v>0</v>
      </c>
      <c r="F147" s="78">
        <f t="shared" ref="F147:F178" si="53">SUM(G147:H147)</f>
        <v>49751.3</v>
      </c>
      <c r="G147" s="78">
        <f>G150+G156+G164+G148+G152+G158+G154+G162+G160</f>
        <v>49751.3</v>
      </c>
      <c r="H147" s="12">
        <f>H150+H156+H164</f>
        <v>0</v>
      </c>
      <c r="I147" s="12">
        <f t="shared" ref="I147:I178" si="54">SUM(J147:K147)</f>
        <v>49474.1</v>
      </c>
      <c r="J147" s="78">
        <f>J150+J156+J164+J148+J152+J158+J154+J162+J160</f>
        <v>49474.1</v>
      </c>
      <c r="K147" s="12">
        <f>K150+K156+K164</f>
        <v>0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53.25" customHeight="1" x14ac:dyDescent="0.25">
      <c r="A148" s="67" t="s">
        <v>264</v>
      </c>
      <c r="B148" s="20" t="s">
        <v>265</v>
      </c>
      <c r="C148" s="12">
        <f t="shared" ref="C148:C149" si="55">SUM(D148:E148)</f>
        <v>30296</v>
      </c>
      <c r="D148" s="12">
        <f>D149</f>
        <v>30296</v>
      </c>
      <c r="E148" s="12">
        <f>E149</f>
        <v>0</v>
      </c>
      <c r="F148" s="12">
        <f t="shared" ref="F148:F149" si="56">SUM(G148:H148)</f>
        <v>30296</v>
      </c>
      <c r="G148" s="12">
        <f>G149</f>
        <v>30296</v>
      </c>
      <c r="H148" s="12">
        <f>H149</f>
        <v>0</v>
      </c>
      <c r="I148" s="12">
        <f t="shared" ref="I148:I149" si="57">SUM(J148:K148)</f>
        <v>30296</v>
      </c>
      <c r="J148" s="12">
        <f>J149</f>
        <v>30296</v>
      </c>
      <c r="K148" s="12">
        <f>K149</f>
        <v>0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39" x14ac:dyDescent="0.25">
      <c r="A149" s="37" t="s">
        <v>266</v>
      </c>
      <c r="B149" s="16" t="s">
        <v>267</v>
      </c>
      <c r="C149" s="15">
        <f t="shared" si="55"/>
        <v>30296</v>
      </c>
      <c r="D149" s="15">
        <f>'[1]Райбюд. Табл. № 4'!C125</f>
        <v>30296</v>
      </c>
      <c r="E149" s="15">
        <v>0</v>
      </c>
      <c r="F149" s="15">
        <f t="shared" si="56"/>
        <v>30296</v>
      </c>
      <c r="G149" s="74">
        <f>'[1]Райбюд. Табл. № 4'!D125</f>
        <v>30296</v>
      </c>
      <c r="H149" s="15">
        <v>0</v>
      </c>
      <c r="I149" s="15">
        <f t="shared" si="57"/>
        <v>30296</v>
      </c>
      <c r="J149" s="75">
        <f>'[1]Райбюд. Табл. № 4'!E125</f>
        <v>30296</v>
      </c>
      <c r="K149" s="15">
        <v>0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6.25" x14ac:dyDescent="0.25">
      <c r="A150" s="67" t="s">
        <v>268</v>
      </c>
      <c r="B150" s="20" t="s">
        <v>269</v>
      </c>
      <c r="C150" s="12">
        <f t="shared" si="50"/>
        <v>3077.1133300000001</v>
      </c>
      <c r="D150" s="12">
        <f>D151</f>
        <v>3077.1133300000001</v>
      </c>
      <c r="E150" s="12">
        <f>E151</f>
        <v>0</v>
      </c>
      <c r="F150" s="12">
        <f t="shared" si="53"/>
        <v>0</v>
      </c>
      <c r="G150" s="12">
        <f>G151</f>
        <v>0</v>
      </c>
      <c r="H150" s="12">
        <f>H151</f>
        <v>0</v>
      </c>
      <c r="I150" s="12">
        <f t="shared" si="54"/>
        <v>0</v>
      </c>
      <c r="J150" s="12">
        <f>J151</f>
        <v>0</v>
      </c>
      <c r="K150" s="12">
        <f>K151</f>
        <v>0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26.25" x14ac:dyDescent="0.25">
      <c r="A151" s="37" t="s">
        <v>270</v>
      </c>
      <c r="B151" s="16" t="s">
        <v>271</v>
      </c>
      <c r="C151" s="15">
        <f t="shared" si="50"/>
        <v>3077.1133300000001</v>
      </c>
      <c r="D151" s="15">
        <f>'[1]Райбюд. Табл. № 4'!C127</f>
        <v>3077.1133300000001</v>
      </c>
      <c r="E151" s="15">
        <v>0</v>
      </c>
      <c r="F151" s="15">
        <f t="shared" si="53"/>
        <v>0</v>
      </c>
      <c r="G151" s="74">
        <f>'[1]Райбюд. Табл. № 4'!D127</f>
        <v>0</v>
      </c>
      <c r="H151" s="15">
        <v>0</v>
      </c>
      <c r="I151" s="15">
        <f t="shared" si="54"/>
        <v>0</v>
      </c>
      <c r="J151" s="75"/>
      <c r="K151" s="15">
        <v>0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38.25" x14ac:dyDescent="0.25">
      <c r="A152" s="79" t="s">
        <v>272</v>
      </c>
      <c r="B152" s="80" t="s">
        <v>273</v>
      </c>
      <c r="C152" s="12">
        <f t="shared" si="50"/>
        <v>6150.3</v>
      </c>
      <c r="D152" s="12">
        <f>D153</f>
        <v>6150.3</v>
      </c>
      <c r="E152" s="12">
        <f>E153</f>
        <v>0</v>
      </c>
      <c r="F152" s="12">
        <f t="shared" si="53"/>
        <v>6069.3</v>
      </c>
      <c r="G152" s="73">
        <f>G153</f>
        <v>6069.3</v>
      </c>
      <c r="H152" s="73">
        <f>H153</f>
        <v>0</v>
      </c>
      <c r="I152" s="12">
        <f t="shared" si="54"/>
        <v>5792.1</v>
      </c>
      <c r="J152" s="81">
        <f>J153</f>
        <v>5792.1</v>
      </c>
      <c r="K152" s="81">
        <f>K153</f>
        <v>0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38.25" x14ac:dyDescent="0.25">
      <c r="A153" s="82" t="s">
        <v>274</v>
      </c>
      <c r="B153" s="83" t="s">
        <v>275</v>
      </c>
      <c r="C153" s="15">
        <f t="shared" si="50"/>
        <v>6150.3</v>
      </c>
      <c r="D153" s="15">
        <f>'[1]Райбюд. Табл. № 4'!C129</f>
        <v>6150.3</v>
      </c>
      <c r="E153" s="15">
        <v>0</v>
      </c>
      <c r="F153" s="15">
        <f t="shared" si="53"/>
        <v>6069.3</v>
      </c>
      <c r="G153" s="15">
        <f>'[1]Райбюд. Табл. № 4'!D129</f>
        <v>6069.3</v>
      </c>
      <c r="H153" s="15">
        <v>0</v>
      </c>
      <c r="I153" s="15">
        <f t="shared" si="54"/>
        <v>5792.1</v>
      </c>
      <c r="J153" s="15">
        <f>'[1]Райбюд. Табл. № 4'!E129</f>
        <v>5792.1</v>
      </c>
      <c r="K153" s="15">
        <v>0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25.5" x14ac:dyDescent="0.25">
      <c r="A154" s="84" t="s">
        <v>276</v>
      </c>
      <c r="B154" s="80" t="s">
        <v>277</v>
      </c>
      <c r="C154" s="85">
        <f t="shared" si="50"/>
        <v>0</v>
      </c>
      <c r="D154" s="86">
        <f>D155</f>
        <v>0</v>
      </c>
      <c r="E154" s="12">
        <f>E155</f>
        <v>0</v>
      </c>
      <c r="F154" s="12">
        <f t="shared" si="53"/>
        <v>0</v>
      </c>
      <c r="G154" s="73">
        <f>G155</f>
        <v>0</v>
      </c>
      <c r="H154" s="73">
        <f>H155</f>
        <v>0</v>
      </c>
      <c r="I154" s="12">
        <f t="shared" si="54"/>
        <v>0</v>
      </c>
      <c r="J154" s="81">
        <f>J155</f>
        <v>0</v>
      </c>
      <c r="K154" s="81">
        <f>K155</f>
        <v>0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25.5" x14ac:dyDescent="0.25">
      <c r="A155" s="87" t="s">
        <v>276</v>
      </c>
      <c r="B155" s="83" t="s">
        <v>278</v>
      </c>
      <c r="C155" s="88">
        <f t="shared" si="50"/>
        <v>0</v>
      </c>
      <c r="D155" s="88">
        <f>'[1]Райбюд. Табл. № 4'!C131</f>
        <v>0</v>
      </c>
      <c r="E155" s="15"/>
      <c r="F155" s="15">
        <f t="shared" si="53"/>
        <v>0</v>
      </c>
      <c r="G155" s="15"/>
      <c r="H155" s="15"/>
      <c r="I155" s="15">
        <f t="shared" si="54"/>
        <v>0</v>
      </c>
      <c r="J155" s="15"/>
      <c r="K155" s="1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25.5" customHeight="1" x14ac:dyDescent="0.25">
      <c r="A156" s="89" t="s">
        <v>279</v>
      </c>
      <c r="B156" s="20" t="s">
        <v>280</v>
      </c>
      <c r="C156" s="33">
        <f t="shared" si="50"/>
        <v>0</v>
      </c>
      <c r="D156" s="33">
        <f>D157</f>
        <v>0</v>
      </c>
      <c r="E156" s="33">
        <f>E157</f>
        <v>0</v>
      </c>
      <c r="F156" s="33">
        <f t="shared" si="53"/>
        <v>0</v>
      </c>
      <c r="G156" s="33">
        <f>G157</f>
        <v>0</v>
      </c>
      <c r="H156" s="33">
        <f>H157</f>
        <v>0</v>
      </c>
      <c r="I156" s="33">
        <f t="shared" si="54"/>
        <v>0</v>
      </c>
      <c r="J156" s="33">
        <f>J157</f>
        <v>0</v>
      </c>
      <c r="K156" s="12">
        <f>K157</f>
        <v>0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38.25" x14ac:dyDescent="0.25">
      <c r="A157" s="90" t="s">
        <v>281</v>
      </c>
      <c r="B157" s="16" t="s">
        <v>282</v>
      </c>
      <c r="C157" s="34">
        <f t="shared" si="50"/>
        <v>0</v>
      </c>
      <c r="D157" s="34">
        <f>'[1]Райбюд. Табл. № 4'!C133</f>
        <v>0</v>
      </c>
      <c r="E157" s="34">
        <v>0</v>
      </c>
      <c r="F157" s="34">
        <f t="shared" si="53"/>
        <v>0</v>
      </c>
      <c r="G157" s="91">
        <f>'[1]Райбюд. Табл. № 4'!D133</f>
        <v>0</v>
      </c>
      <c r="H157" s="34">
        <v>0</v>
      </c>
      <c r="I157" s="34">
        <f t="shared" si="54"/>
        <v>0</v>
      </c>
      <c r="J157" s="34">
        <f>'[1]Райбюд. Табл. № 4'!E133</f>
        <v>0</v>
      </c>
      <c r="K157" s="15">
        <v>0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15.75" x14ac:dyDescent="0.25">
      <c r="A158" s="89" t="s">
        <v>283</v>
      </c>
      <c r="B158" s="20" t="s">
        <v>284</v>
      </c>
      <c r="C158" s="92">
        <f>SUM(D158:E158)</f>
        <v>0</v>
      </c>
      <c r="D158" s="92">
        <f>D159</f>
        <v>0</v>
      </c>
      <c r="E158" s="33">
        <f>E159</f>
        <v>0</v>
      </c>
      <c r="F158" s="33">
        <f t="shared" si="53"/>
        <v>0</v>
      </c>
      <c r="G158" s="33">
        <f t="shared" ref="G158:H162" si="58">G159</f>
        <v>0</v>
      </c>
      <c r="H158" s="33">
        <f t="shared" si="58"/>
        <v>0</v>
      </c>
      <c r="I158" s="33">
        <f t="shared" si="54"/>
        <v>0</v>
      </c>
      <c r="J158" s="33">
        <f>J159</f>
        <v>0</v>
      </c>
      <c r="K158" s="12">
        <f>K159</f>
        <v>0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25.5" x14ac:dyDescent="0.25">
      <c r="A159" s="90" t="s">
        <v>285</v>
      </c>
      <c r="B159" s="16" t="s">
        <v>286</v>
      </c>
      <c r="C159" s="93">
        <f t="shared" si="50"/>
        <v>0</v>
      </c>
      <c r="D159" s="93">
        <f>'[1]Райбюд. Табл. № 4'!C135</f>
        <v>0</v>
      </c>
      <c r="E159" s="34">
        <v>0</v>
      </c>
      <c r="F159" s="34">
        <f t="shared" si="53"/>
        <v>0</v>
      </c>
      <c r="G159" s="91">
        <v>0</v>
      </c>
      <c r="H159" s="34">
        <v>0</v>
      </c>
      <c r="I159" s="34">
        <f t="shared" si="54"/>
        <v>0</v>
      </c>
      <c r="J159" s="34">
        <v>0</v>
      </c>
      <c r="K159" s="15">
        <v>0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48" x14ac:dyDescent="0.25">
      <c r="A160" s="94" t="s">
        <v>287</v>
      </c>
      <c r="B160" s="80" t="s">
        <v>288</v>
      </c>
      <c r="C160" s="95">
        <f>SUM(D160:E160)</f>
        <v>255.28700000000001</v>
      </c>
      <c r="D160" s="95">
        <f>D161</f>
        <v>255.28700000000001</v>
      </c>
      <c r="E160" s="95">
        <f>E161</f>
        <v>0</v>
      </c>
      <c r="F160" s="95">
        <f>SUM(G160:H160)</f>
        <v>0</v>
      </c>
      <c r="G160" s="95">
        <f>G161</f>
        <v>0</v>
      </c>
      <c r="H160" s="95">
        <f>H161</f>
        <v>0</v>
      </c>
      <c r="I160" s="95">
        <f>SUM(J160:K160)</f>
        <v>0</v>
      </c>
      <c r="J160" s="95">
        <f>J161</f>
        <v>0</v>
      </c>
      <c r="K160" s="95">
        <f>K161</f>
        <v>0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36" x14ac:dyDescent="0.25">
      <c r="A161" s="96" t="s">
        <v>287</v>
      </c>
      <c r="B161" s="83" t="s">
        <v>289</v>
      </c>
      <c r="C161" s="97">
        <f t="shared" si="50"/>
        <v>255.28700000000001</v>
      </c>
      <c r="D161" s="97">
        <f>'[1]Райбюд. Табл. № 4'!C137</f>
        <v>255.28700000000001</v>
      </c>
      <c r="E161" s="97">
        <v>0</v>
      </c>
      <c r="F161" s="97">
        <f t="shared" ref="F161" si="59">SUM(G161:H161)</f>
        <v>0</v>
      </c>
      <c r="G161" s="98">
        <f>'[1]Райбюд. Табл. № 4'!D137</f>
        <v>0</v>
      </c>
      <c r="H161" s="97">
        <v>0</v>
      </c>
      <c r="I161" s="97">
        <f t="shared" ref="I161" si="60">SUM(J161:K161)</f>
        <v>0</v>
      </c>
      <c r="J161" s="97">
        <f>'[1]Райбюд. Табл. № 4'!E137</f>
        <v>0</v>
      </c>
      <c r="K161" s="99">
        <v>0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25.5" x14ac:dyDescent="0.25">
      <c r="A162" s="84" t="s">
        <v>290</v>
      </c>
      <c r="B162" s="80" t="s">
        <v>291</v>
      </c>
      <c r="C162" s="100">
        <f t="shared" si="50"/>
        <v>51148.574699999997</v>
      </c>
      <c r="D162" s="100">
        <f>D163</f>
        <v>51148.574699999997</v>
      </c>
      <c r="E162" s="33">
        <f>E163</f>
        <v>0</v>
      </c>
      <c r="F162" s="100">
        <f t="shared" si="53"/>
        <v>0</v>
      </c>
      <c r="G162" s="100">
        <f t="shared" si="58"/>
        <v>0</v>
      </c>
      <c r="H162" s="33">
        <f t="shared" si="58"/>
        <v>0</v>
      </c>
      <c r="I162" s="33">
        <f t="shared" si="54"/>
        <v>0</v>
      </c>
      <c r="J162" s="33">
        <f>J163</f>
        <v>0</v>
      </c>
      <c r="K162" s="12">
        <f>K163</f>
        <v>0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25.5" x14ac:dyDescent="0.25">
      <c r="A163" s="87" t="s">
        <v>290</v>
      </c>
      <c r="B163" s="83" t="s">
        <v>292</v>
      </c>
      <c r="C163" s="101">
        <f t="shared" si="50"/>
        <v>51148.574699999997</v>
      </c>
      <c r="D163" s="101">
        <f>'[1]Райбюд. Табл. № 4'!C139</f>
        <v>51148.574699999997</v>
      </c>
      <c r="E163" s="34"/>
      <c r="F163" s="101">
        <f t="shared" si="53"/>
        <v>0</v>
      </c>
      <c r="G163" s="102">
        <f>'[1]Райбюд. Табл. № 4'!D139</f>
        <v>0</v>
      </c>
      <c r="H163" s="34"/>
      <c r="I163" s="34">
        <f t="shared" si="54"/>
        <v>0</v>
      </c>
      <c r="J163" s="34"/>
      <c r="K163" s="1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15.75" x14ac:dyDescent="0.25">
      <c r="A164" s="67" t="s">
        <v>293</v>
      </c>
      <c r="B164" s="20" t="s">
        <v>294</v>
      </c>
      <c r="C164" s="33">
        <f>SUM(D164:E164)</f>
        <v>28261.360000000001</v>
      </c>
      <c r="D164" s="33">
        <f>SUM(D165:D178)</f>
        <v>28261.360000000001</v>
      </c>
      <c r="E164" s="33">
        <f>SUM(E165:E178)</f>
        <v>0</v>
      </c>
      <c r="F164" s="33">
        <f t="shared" si="53"/>
        <v>13386</v>
      </c>
      <c r="G164" s="33">
        <f>SUM(G165:G178)</f>
        <v>13386</v>
      </c>
      <c r="H164" s="33">
        <f>SUM(H165:H178)</f>
        <v>0</v>
      </c>
      <c r="I164" s="33">
        <f t="shared" si="54"/>
        <v>13386</v>
      </c>
      <c r="J164" s="33">
        <f>SUM(J165:J178)</f>
        <v>13386</v>
      </c>
      <c r="K164" s="12">
        <f>SUM(K165:K178)</f>
        <v>0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25.5" x14ac:dyDescent="0.25">
      <c r="A165" s="32" t="s">
        <v>295</v>
      </c>
      <c r="B165" s="16" t="s">
        <v>296</v>
      </c>
      <c r="C165" s="15">
        <f t="shared" si="50"/>
        <v>0</v>
      </c>
      <c r="D165" s="15">
        <f>'[1]Райбюд. Табл. № 4'!C141</f>
        <v>0</v>
      </c>
      <c r="E165" s="15">
        <v>0</v>
      </c>
      <c r="F165" s="15">
        <f t="shared" si="53"/>
        <v>0</v>
      </c>
      <c r="G165" s="15">
        <f>'[1]Райбюд. Табл. № 4'!D141</f>
        <v>0</v>
      </c>
      <c r="H165" s="15">
        <v>0</v>
      </c>
      <c r="I165" s="15">
        <f t="shared" si="54"/>
        <v>0</v>
      </c>
      <c r="J165" s="75">
        <f>'[1]Райбюд. Табл. № 4'!E141</f>
        <v>0</v>
      </c>
      <c r="K165" s="15">
        <v>0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ht="24" x14ac:dyDescent="0.25">
      <c r="A166" s="103" t="s">
        <v>297</v>
      </c>
      <c r="B166" s="16" t="s">
        <v>296</v>
      </c>
      <c r="C166" s="15">
        <f t="shared" si="50"/>
        <v>0</v>
      </c>
      <c r="D166" s="15">
        <f>'[1]Райбюд. Табл. № 4'!C142</f>
        <v>0</v>
      </c>
      <c r="E166" s="15">
        <v>0</v>
      </c>
      <c r="F166" s="15">
        <f t="shared" si="53"/>
        <v>0</v>
      </c>
      <c r="G166" s="15">
        <f>'[1]Райбюд. Табл. № 4'!D142</f>
        <v>0</v>
      </c>
      <c r="H166" s="15">
        <v>0</v>
      </c>
      <c r="I166" s="15">
        <f t="shared" si="54"/>
        <v>0</v>
      </c>
      <c r="J166" s="75">
        <f>'[1]Райбюд. Табл. № 4'!E142</f>
        <v>0</v>
      </c>
      <c r="K166" s="15">
        <v>0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ht="39" x14ac:dyDescent="0.25">
      <c r="A167" s="37" t="s">
        <v>298</v>
      </c>
      <c r="B167" s="16" t="s">
        <v>296</v>
      </c>
      <c r="C167" s="15">
        <f t="shared" si="50"/>
        <v>2581</v>
      </c>
      <c r="D167" s="15">
        <f>'[1]Райбюд. Табл. № 4'!C143</f>
        <v>2581</v>
      </c>
      <c r="E167" s="15">
        <v>0</v>
      </c>
      <c r="F167" s="15">
        <f t="shared" si="53"/>
        <v>2581</v>
      </c>
      <c r="G167" s="15">
        <f>'[1]Райбюд. Табл. № 4'!D143</f>
        <v>2581</v>
      </c>
      <c r="H167" s="15">
        <v>0</v>
      </c>
      <c r="I167" s="15">
        <f t="shared" si="54"/>
        <v>2581</v>
      </c>
      <c r="J167" s="15">
        <f>'[1]Райбюд. Табл. № 4'!E143</f>
        <v>2581</v>
      </c>
      <c r="K167" s="15">
        <v>0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ht="26.25" x14ac:dyDescent="0.25">
      <c r="A168" s="37" t="s">
        <v>299</v>
      </c>
      <c r="B168" s="16" t="s">
        <v>296</v>
      </c>
      <c r="C168" s="15">
        <f t="shared" si="50"/>
        <v>2052</v>
      </c>
      <c r="D168" s="15">
        <f>'[1]Райбюд. Табл. № 4'!C144</f>
        <v>2052</v>
      </c>
      <c r="E168" s="15">
        <v>0</v>
      </c>
      <c r="F168" s="15">
        <f t="shared" si="53"/>
        <v>2052</v>
      </c>
      <c r="G168" s="15">
        <f>'[1]Райбюд. Табл. № 4'!D144</f>
        <v>2052</v>
      </c>
      <c r="H168" s="15">
        <v>0</v>
      </c>
      <c r="I168" s="15">
        <f t="shared" si="54"/>
        <v>2052</v>
      </c>
      <c r="J168" s="75">
        <f>'[1]Райбюд. Табл. № 4'!E144</f>
        <v>2052</v>
      </c>
      <c r="K168" s="15">
        <v>0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ht="26.25" x14ac:dyDescent="0.25">
      <c r="A169" s="37" t="s">
        <v>300</v>
      </c>
      <c r="B169" s="16" t="s">
        <v>296</v>
      </c>
      <c r="C169" s="15">
        <f t="shared" si="50"/>
        <v>4400</v>
      </c>
      <c r="D169" s="15">
        <f>'[1]Райбюд. Табл. № 4'!C145</f>
        <v>4400</v>
      </c>
      <c r="E169" s="15">
        <v>0</v>
      </c>
      <c r="F169" s="15">
        <f t="shared" si="53"/>
        <v>0</v>
      </c>
      <c r="G169" s="15">
        <f>'[1]Райбюд. Табл. № 4'!D145</f>
        <v>0</v>
      </c>
      <c r="H169" s="15">
        <v>0</v>
      </c>
      <c r="I169" s="15">
        <f t="shared" si="54"/>
        <v>0</v>
      </c>
      <c r="J169" s="75">
        <f>'[1]Райбюд. Табл. № 4'!E145</f>
        <v>0</v>
      </c>
      <c r="K169" s="15">
        <v>0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ht="26.25" x14ac:dyDescent="0.25">
      <c r="A170" s="37" t="s">
        <v>301</v>
      </c>
      <c r="B170" s="16" t="s">
        <v>296</v>
      </c>
      <c r="C170" s="15">
        <f t="shared" si="50"/>
        <v>6211.3</v>
      </c>
      <c r="D170" s="15">
        <f>'[1]Райбюд. Табл. № 4'!C146</f>
        <v>6211.3</v>
      </c>
      <c r="E170" s="15">
        <v>0</v>
      </c>
      <c r="F170" s="15">
        <f t="shared" si="53"/>
        <v>6211.3</v>
      </c>
      <c r="G170" s="15">
        <f>'[1]Райбюд. Табл. № 4'!D146</f>
        <v>6211.3</v>
      </c>
      <c r="H170" s="15">
        <v>0</v>
      </c>
      <c r="I170" s="15">
        <f t="shared" si="54"/>
        <v>6211.3</v>
      </c>
      <c r="J170" s="75">
        <f>'[1]Райбюд. Табл. № 4'!E146</f>
        <v>6211.3</v>
      </c>
      <c r="K170" s="15">
        <v>0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ht="81.75" customHeight="1" x14ac:dyDescent="0.25">
      <c r="A171" s="32" t="s">
        <v>302</v>
      </c>
      <c r="B171" s="16" t="s">
        <v>296</v>
      </c>
      <c r="C171" s="15">
        <f t="shared" si="50"/>
        <v>226.4</v>
      </c>
      <c r="D171" s="15">
        <f>'[1]Райбюд. Табл. № 4'!C147</f>
        <v>226.4</v>
      </c>
      <c r="E171" s="15">
        <v>0</v>
      </c>
      <c r="F171" s="15">
        <f t="shared" si="53"/>
        <v>226.4</v>
      </c>
      <c r="G171" s="15">
        <f>'[1]Райбюд. Табл. № 4'!D147</f>
        <v>226.4</v>
      </c>
      <c r="H171" s="15">
        <v>0</v>
      </c>
      <c r="I171" s="15">
        <f t="shared" si="54"/>
        <v>226.4</v>
      </c>
      <c r="J171" s="75">
        <f>'[1]Райбюд. Табл. № 4'!E147</f>
        <v>226.4</v>
      </c>
      <c r="K171" s="15">
        <v>0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ht="51.75" hidden="1" x14ac:dyDescent="0.25">
      <c r="A172" s="37" t="s">
        <v>303</v>
      </c>
      <c r="B172" s="16" t="s">
        <v>296</v>
      </c>
      <c r="C172" s="15">
        <f t="shared" si="50"/>
        <v>0</v>
      </c>
      <c r="D172" s="15">
        <f>'[1]Райбюд. Табл. № 4'!C148</f>
        <v>0</v>
      </c>
      <c r="E172" s="15">
        <v>0</v>
      </c>
      <c r="F172" s="15">
        <f t="shared" si="53"/>
        <v>0</v>
      </c>
      <c r="G172" s="15">
        <f>'[1]Райбюд. Табл. № 4'!D148</f>
        <v>0</v>
      </c>
      <c r="H172" s="15">
        <v>0</v>
      </c>
      <c r="I172" s="15">
        <f t="shared" si="54"/>
        <v>0</v>
      </c>
      <c r="J172" s="75">
        <f>'[1]Райбюд. Табл. № 4'!E148</f>
        <v>0</v>
      </c>
      <c r="K172" s="15">
        <v>0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ht="51.75" hidden="1" x14ac:dyDescent="0.25">
      <c r="A173" s="37" t="s">
        <v>304</v>
      </c>
      <c r="B173" s="16" t="s">
        <v>296</v>
      </c>
      <c r="C173" s="15">
        <f t="shared" si="50"/>
        <v>0</v>
      </c>
      <c r="D173" s="15">
        <f>'[1]Райбюд. Табл. № 4'!C149</f>
        <v>0</v>
      </c>
      <c r="E173" s="15">
        <v>0</v>
      </c>
      <c r="F173" s="15">
        <f t="shared" si="53"/>
        <v>0</v>
      </c>
      <c r="G173" s="15">
        <f>'[1]Райбюд. Табл. № 4'!D149</f>
        <v>0</v>
      </c>
      <c r="H173" s="15">
        <v>0</v>
      </c>
      <c r="I173" s="15">
        <f t="shared" si="54"/>
        <v>0</v>
      </c>
      <c r="J173" s="75">
        <f>'[1]Райбюд. Табл. № 4'!E149</f>
        <v>0</v>
      </c>
      <c r="K173" s="15">
        <v>0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ht="39.75" hidden="1" customHeight="1" x14ac:dyDescent="0.25">
      <c r="A174" s="37" t="s">
        <v>305</v>
      </c>
      <c r="B174" s="16" t="s">
        <v>296</v>
      </c>
      <c r="C174" s="15">
        <f t="shared" si="50"/>
        <v>0</v>
      </c>
      <c r="D174" s="15">
        <f>'[1]Райбюд. Табл. № 4'!C150</f>
        <v>0</v>
      </c>
      <c r="E174" s="15">
        <v>0</v>
      </c>
      <c r="F174" s="15">
        <f t="shared" si="53"/>
        <v>0</v>
      </c>
      <c r="G174" s="15">
        <f>'[1]Райбюд. Табл. № 4'!D150</f>
        <v>0</v>
      </c>
      <c r="H174" s="15">
        <v>0</v>
      </c>
      <c r="I174" s="15">
        <f t="shared" si="54"/>
        <v>0</v>
      </c>
      <c r="J174" s="75">
        <f>'[1]Райбюд. Табл. № 4'!E150</f>
        <v>0</v>
      </c>
      <c r="K174" s="15"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ht="39" hidden="1" x14ac:dyDescent="0.25">
      <c r="A175" s="37" t="s">
        <v>306</v>
      </c>
      <c r="B175" s="16" t="s">
        <v>296</v>
      </c>
      <c r="C175" s="15">
        <f t="shared" si="50"/>
        <v>0</v>
      </c>
      <c r="D175" s="15">
        <f>'[1]Райбюд. Табл. № 4'!C151</f>
        <v>0</v>
      </c>
      <c r="E175" s="15">
        <v>0</v>
      </c>
      <c r="F175" s="15">
        <f t="shared" si="53"/>
        <v>0</v>
      </c>
      <c r="G175" s="15">
        <f>'[1]Райбюд. Табл. № 4'!D151</f>
        <v>0</v>
      </c>
      <c r="H175" s="15">
        <v>0</v>
      </c>
      <c r="I175" s="15">
        <f t="shared" si="54"/>
        <v>0</v>
      </c>
      <c r="J175" s="75">
        <f>'[1]Райбюд. Табл. № 4'!E151</f>
        <v>0</v>
      </c>
      <c r="K175" s="15">
        <v>0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ht="38.25" x14ac:dyDescent="0.25">
      <c r="A176" s="104" t="s">
        <v>307</v>
      </c>
      <c r="B176" s="16" t="s">
        <v>296</v>
      </c>
      <c r="C176" s="15">
        <f t="shared" si="50"/>
        <v>3466.6</v>
      </c>
      <c r="D176" s="15">
        <f>'[1]Райбюд. Табл. № 4'!C152</f>
        <v>3466.6</v>
      </c>
      <c r="E176" s="15">
        <v>0</v>
      </c>
      <c r="F176" s="15">
        <f t="shared" si="53"/>
        <v>1400.1</v>
      </c>
      <c r="G176" s="15">
        <f>'[1]Райбюд. Табл. № 4'!D152</f>
        <v>1400.1</v>
      </c>
      <c r="H176" s="15">
        <v>0</v>
      </c>
      <c r="I176" s="15">
        <f t="shared" si="54"/>
        <v>1400.1</v>
      </c>
      <c r="J176" s="75">
        <f>'[1]Райбюд. Табл. № 4'!E152</f>
        <v>1400.1</v>
      </c>
      <c r="K176" s="15">
        <v>0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ht="24" x14ac:dyDescent="0.25">
      <c r="A177" s="62" t="s">
        <v>308</v>
      </c>
      <c r="B177" s="16" t="s">
        <v>296</v>
      </c>
      <c r="C177" s="15">
        <f t="shared" si="50"/>
        <v>7058.16</v>
      </c>
      <c r="D177" s="15">
        <f>'[1]Райбюд. Табл. № 4'!C153</f>
        <v>7058.16</v>
      </c>
      <c r="E177" s="15">
        <v>0</v>
      </c>
      <c r="F177" s="15">
        <f t="shared" si="53"/>
        <v>0</v>
      </c>
      <c r="G177" s="15">
        <f>'[1]Райбюд. Табл. № 4'!D153</f>
        <v>0</v>
      </c>
      <c r="H177" s="15">
        <v>0</v>
      </c>
      <c r="I177" s="15">
        <f t="shared" si="54"/>
        <v>0</v>
      </c>
      <c r="J177" s="75">
        <f>'[1]Райбюд. Табл. № 4'!E153</f>
        <v>0</v>
      </c>
      <c r="K177" s="15">
        <v>0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ht="39" x14ac:dyDescent="0.25">
      <c r="A178" s="37" t="s">
        <v>309</v>
      </c>
      <c r="B178" s="16" t="s">
        <v>296</v>
      </c>
      <c r="C178" s="15">
        <f t="shared" si="50"/>
        <v>2265.9</v>
      </c>
      <c r="D178" s="15">
        <f>'[1]Райбюд. Табл. № 4'!C154</f>
        <v>2265.9</v>
      </c>
      <c r="E178" s="15">
        <v>0</v>
      </c>
      <c r="F178" s="15">
        <f t="shared" si="53"/>
        <v>915.2</v>
      </c>
      <c r="G178" s="15">
        <f>'[1]Райбюд. Табл. № 4'!D154</f>
        <v>915.2</v>
      </c>
      <c r="H178" s="15">
        <v>0</v>
      </c>
      <c r="I178" s="15">
        <f t="shared" si="54"/>
        <v>915.2</v>
      </c>
      <c r="J178" s="75">
        <f>'[1]Райбюд. Табл. № 4'!E154</f>
        <v>915.2</v>
      </c>
      <c r="K178" s="15">
        <v>0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ht="26.25" x14ac:dyDescent="0.25">
      <c r="A179" s="67" t="s">
        <v>310</v>
      </c>
      <c r="B179" s="105" t="s">
        <v>311</v>
      </c>
      <c r="C179" s="92">
        <f>SUM(D179:E179)</f>
        <v>309928.49600000016</v>
      </c>
      <c r="D179" s="92">
        <f>D180+D182+D201+D204+D206+D208+D210+D212</f>
        <v>306474.09600000014</v>
      </c>
      <c r="E179" s="33">
        <f>E182+E206</f>
        <v>3454.4</v>
      </c>
      <c r="F179" s="33">
        <f>SUM(G179:H179)</f>
        <v>284808.49599999998</v>
      </c>
      <c r="G179" s="33">
        <f>G180+G182+G201+G204+G206+G208+G210+G212</f>
        <v>280958.09599999996</v>
      </c>
      <c r="H179" s="33">
        <f>H182+H206</f>
        <v>3850.3999999999996</v>
      </c>
      <c r="I179" s="33">
        <f>SUM(J179:K179)</f>
        <v>310939.39600000007</v>
      </c>
      <c r="J179" s="33">
        <f>J180+J182+J201+J204+J206+J208+J210+J212</f>
        <v>306046.79600000009</v>
      </c>
      <c r="K179" s="33">
        <f>K182+K206</f>
        <v>4892.5999999999995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ht="26.25" x14ac:dyDescent="0.25">
      <c r="A180" s="67" t="s">
        <v>312</v>
      </c>
      <c r="B180" s="105" t="s">
        <v>313</v>
      </c>
      <c r="C180" s="12">
        <f t="shared" ref="C180:C216" si="61">SUM(D180:E180)</f>
        <v>10281.6</v>
      </c>
      <c r="D180" s="73">
        <f>D181</f>
        <v>10281.6</v>
      </c>
      <c r="E180" s="12">
        <f>E181</f>
        <v>0</v>
      </c>
      <c r="F180" s="12">
        <f t="shared" si="48"/>
        <v>10281.6</v>
      </c>
      <c r="G180" s="73">
        <f>G181</f>
        <v>10281.6</v>
      </c>
      <c r="H180" s="12">
        <f>H181</f>
        <v>0</v>
      </c>
      <c r="I180" s="12">
        <f t="shared" si="49"/>
        <v>10281.6</v>
      </c>
      <c r="J180" s="73">
        <f>J181</f>
        <v>10281.6</v>
      </c>
      <c r="K180" s="12">
        <f>K181</f>
        <v>0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ht="34.5" customHeight="1" x14ac:dyDescent="0.25">
      <c r="A181" s="37" t="s">
        <v>314</v>
      </c>
      <c r="B181" s="49" t="s">
        <v>315</v>
      </c>
      <c r="C181" s="12">
        <f t="shared" si="61"/>
        <v>10281.6</v>
      </c>
      <c r="D181" s="74">
        <f>'[1]Райбюд. Табл. № 4'!C157</f>
        <v>10281.6</v>
      </c>
      <c r="E181" s="15">
        <v>0</v>
      </c>
      <c r="F181" s="12">
        <f t="shared" si="48"/>
        <v>10281.6</v>
      </c>
      <c r="G181" s="74">
        <f>'[1]Райбюд. Табл. № 4'!D157</f>
        <v>10281.6</v>
      </c>
      <c r="H181" s="15">
        <v>0</v>
      </c>
      <c r="I181" s="12">
        <f t="shared" si="49"/>
        <v>10281.6</v>
      </c>
      <c r="J181" s="75">
        <f>'[1]Райбюд. Табл. № 4'!E157</f>
        <v>10281.6</v>
      </c>
      <c r="K181" s="15">
        <v>0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ht="27" customHeight="1" x14ac:dyDescent="0.25">
      <c r="A182" s="67" t="s">
        <v>316</v>
      </c>
      <c r="B182" s="105" t="s">
        <v>317</v>
      </c>
      <c r="C182" s="12">
        <f t="shared" si="61"/>
        <v>288594.59600000014</v>
      </c>
      <c r="D182" s="73">
        <f>SUM(D183:D200)</f>
        <v>288541.69600000011</v>
      </c>
      <c r="E182" s="73">
        <f>SUM(E183:E200)</f>
        <v>52.9</v>
      </c>
      <c r="F182" s="12">
        <f t="shared" si="48"/>
        <v>263061.39600000001</v>
      </c>
      <c r="G182" s="73">
        <f t="shared" ref="G182:H182" si="62">SUM(G183:G200)</f>
        <v>263008.49599999998</v>
      </c>
      <c r="H182" s="73">
        <f t="shared" si="62"/>
        <v>52.9</v>
      </c>
      <c r="I182" s="12">
        <f t="shared" si="49"/>
        <v>288112.89600000012</v>
      </c>
      <c r="J182" s="73">
        <f t="shared" ref="J182:K182" si="63">SUM(J183:J200)</f>
        <v>288059.9960000001</v>
      </c>
      <c r="K182" s="73">
        <f t="shared" si="63"/>
        <v>52.9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ht="24" customHeight="1" x14ac:dyDescent="0.25">
      <c r="A183" s="37" t="s">
        <v>318</v>
      </c>
      <c r="B183" s="49" t="s">
        <v>319</v>
      </c>
      <c r="C183" s="12">
        <f t="shared" si="61"/>
        <v>20996</v>
      </c>
      <c r="D183" s="74">
        <f>'[1]Райбюд. Табл. № 4'!C159</f>
        <v>20996</v>
      </c>
      <c r="E183" s="15">
        <v>0</v>
      </c>
      <c r="F183" s="12">
        <f t="shared" si="48"/>
        <v>20167.900000000001</v>
      </c>
      <c r="G183" s="74">
        <f>'[1]Райбюд. Табл. № 4'!D159</f>
        <v>20167.900000000001</v>
      </c>
      <c r="H183" s="15">
        <v>0</v>
      </c>
      <c r="I183" s="12">
        <f t="shared" si="49"/>
        <v>20405</v>
      </c>
      <c r="J183" s="75">
        <f>'[1]Райбюд. Табл. № 4'!E159</f>
        <v>20405</v>
      </c>
      <c r="K183" s="15">
        <v>0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ht="34.5" customHeight="1" x14ac:dyDescent="0.25">
      <c r="A184" s="37" t="s">
        <v>320</v>
      </c>
      <c r="B184" s="49" t="s">
        <v>319</v>
      </c>
      <c r="C184" s="12">
        <f t="shared" si="61"/>
        <v>249444.8</v>
      </c>
      <c r="D184" s="74">
        <f>'[1]Райбюд. Табл. № 4'!C160</f>
        <v>249444.8</v>
      </c>
      <c r="E184" s="15">
        <v>0</v>
      </c>
      <c r="F184" s="12">
        <f t="shared" si="48"/>
        <v>224784.4</v>
      </c>
      <c r="G184" s="74">
        <f>'[1]Райбюд. Табл. № 4'!D160</f>
        <v>224784.4</v>
      </c>
      <c r="H184" s="15">
        <f>'[1]Свод с.п.'!F66</f>
        <v>0</v>
      </c>
      <c r="I184" s="12">
        <f t="shared" si="49"/>
        <v>249444.8</v>
      </c>
      <c r="J184" s="75">
        <f>'[1]Райбюд. Табл. № 4'!E160</f>
        <v>249444.8</v>
      </c>
      <c r="K184" s="15">
        <f>'[1]Свод с.п.'!I66</f>
        <v>0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ht="39" x14ac:dyDescent="0.25">
      <c r="A185" s="37" t="s">
        <v>321</v>
      </c>
      <c r="B185" s="49" t="s">
        <v>319</v>
      </c>
      <c r="C185" s="12">
        <f t="shared" si="61"/>
        <v>10035.700000000001</v>
      </c>
      <c r="D185" s="74">
        <f>'[1]Райбюд. Табл. № 4'!C161</f>
        <v>10035.700000000001</v>
      </c>
      <c r="E185" s="15">
        <v>0</v>
      </c>
      <c r="F185" s="12">
        <f t="shared" si="48"/>
        <v>9931</v>
      </c>
      <c r="G185" s="74">
        <f>'[1]Райбюд. Табл. № 4'!D161</f>
        <v>9931</v>
      </c>
      <c r="H185" s="15">
        <v>0</v>
      </c>
      <c r="I185" s="12">
        <f t="shared" si="49"/>
        <v>10035.700000000001</v>
      </c>
      <c r="J185" s="75">
        <f>'[1]Райбюд. Табл. № 4'!E161</f>
        <v>10035.700000000001</v>
      </c>
      <c r="K185" s="15">
        <v>0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ht="51" x14ac:dyDescent="0.25">
      <c r="A186" s="106" t="s">
        <v>322</v>
      </c>
      <c r="B186" s="49" t="s">
        <v>319</v>
      </c>
      <c r="C186" s="12">
        <f t="shared" si="61"/>
        <v>195.9</v>
      </c>
      <c r="D186" s="74">
        <f>'[1]Райбюд. Табл. № 4'!C162</f>
        <v>195.9</v>
      </c>
      <c r="E186" s="15">
        <v>0</v>
      </c>
      <c r="F186" s="12">
        <f t="shared" si="48"/>
        <v>195.9</v>
      </c>
      <c r="G186" s="74">
        <f>'[1]Райбюд. Табл. № 4'!D162</f>
        <v>195.9</v>
      </c>
      <c r="H186" s="15">
        <v>0</v>
      </c>
      <c r="I186" s="12">
        <f t="shared" si="49"/>
        <v>195.9</v>
      </c>
      <c r="J186" s="75">
        <f>'[1]Райбюд. Табл. № 4'!E162</f>
        <v>195.9</v>
      </c>
      <c r="K186" s="15">
        <v>0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ht="36" customHeight="1" x14ac:dyDescent="0.25">
      <c r="A187" s="37" t="s">
        <v>323</v>
      </c>
      <c r="B187" s="49" t="s">
        <v>319</v>
      </c>
      <c r="C187" s="12">
        <f t="shared" si="61"/>
        <v>1599.8</v>
      </c>
      <c r="D187" s="74">
        <f>'[1]Райбюд. Табл. № 4'!C163</f>
        <v>1599.8</v>
      </c>
      <c r="E187" s="15">
        <v>0</v>
      </c>
      <c r="F187" s="12">
        <f t="shared" si="48"/>
        <v>1659.8</v>
      </c>
      <c r="G187" s="74">
        <f>'[1]Райбюд. Табл. № 4'!D163</f>
        <v>1659.8</v>
      </c>
      <c r="H187" s="15">
        <v>0</v>
      </c>
      <c r="I187" s="12">
        <f t="shared" si="49"/>
        <v>1709.1</v>
      </c>
      <c r="J187" s="75">
        <f>'[1]Райбюд. Табл. № 4'!E163</f>
        <v>1709.1</v>
      </c>
      <c r="K187" s="15">
        <v>0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ht="64.5" x14ac:dyDescent="0.25">
      <c r="A188" s="107" t="s">
        <v>324</v>
      </c>
      <c r="B188" s="49" t="s">
        <v>319</v>
      </c>
      <c r="C188" s="12">
        <f t="shared" si="61"/>
        <v>480.8</v>
      </c>
      <c r="D188" s="74">
        <f>'[1]Райбюд. Табл. № 4'!C164</f>
        <v>480.8</v>
      </c>
      <c r="E188" s="15">
        <v>0</v>
      </c>
      <c r="F188" s="12">
        <f t="shared" si="48"/>
        <v>480.8</v>
      </c>
      <c r="G188" s="74">
        <f>'[1]Райбюд. Табл. № 4'!D164</f>
        <v>480.8</v>
      </c>
      <c r="H188" s="15">
        <v>0</v>
      </c>
      <c r="I188" s="12">
        <f>SUM(J188:K188)</f>
        <v>480.8</v>
      </c>
      <c r="J188" s="75">
        <f>'[1]Райбюд. Табл. № 4'!E164</f>
        <v>480.8</v>
      </c>
      <c r="K188" s="15">
        <v>0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ht="57.75" customHeight="1" x14ac:dyDescent="0.25">
      <c r="A189" s="107" t="s">
        <v>325</v>
      </c>
      <c r="B189" s="49" t="s">
        <v>319</v>
      </c>
      <c r="C189" s="12">
        <f t="shared" si="61"/>
        <v>16.7</v>
      </c>
      <c r="D189" s="74">
        <f>'[1]Райбюд. Табл. № 4'!C165</f>
        <v>16.7</v>
      </c>
      <c r="E189" s="15">
        <v>0</v>
      </c>
      <c r="F189" s="12">
        <f t="shared" si="48"/>
        <v>16.7</v>
      </c>
      <c r="G189" s="74">
        <f>'[1]Райбюд. Табл. № 4'!D165</f>
        <v>16.7</v>
      </c>
      <c r="H189" s="15">
        <v>0</v>
      </c>
      <c r="I189" s="12">
        <f t="shared" si="49"/>
        <v>16.7</v>
      </c>
      <c r="J189" s="75">
        <f>'[1]Райбюд. Табл. № 4'!E165</f>
        <v>16.7</v>
      </c>
      <c r="K189" s="15">
        <v>0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ht="51.75" x14ac:dyDescent="0.25">
      <c r="A190" s="107" t="s">
        <v>326</v>
      </c>
      <c r="B190" s="49" t="s">
        <v>319</v>
      </c>
      <c r="C190" s="12">
        <f t="shared" si="61"/>
        <v>2932.4</v>
      </c>
      <c r="D190" s="74">
        <f>'[1]Райбюд. Табл. № 4'!C166</f>
        <v>2932.4</v>
      </c>
      <c r="E190" s="15">
        <v>0</v>
      </c>
      <c r="F190" s="12">
        <f t="shared" si="48"/>
        <v>2932.4</v>
      </c>
      <c r="G190" s="74">
        <f>'[1]Райбюд. Табл. № 4'!D166</f>
        <v>2932.4</v>
      </c>
      <c r="H190" s="15">
        <v>0</v>
      </c>
      <c r="I190" s="12">
        <f t="shared" si="49"/>
        <v>2932.4</v>
      </c>
      <c r="J190" s="75">
        <f>'[1]Райбюд. Табл. № 4'!E166</f>
        <v>2932.4</v>
      </c>
      <c r="K190" s="15">
        <v>0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ht="25.5" x14ac:dyDescent="0.25">
      <c r="A191" s="108" t="s">
        <v>327</v>
      </c>
      <c r="B191" s="49" t="s">
        <v>328</v>
      </c>
      <c r="C191" s="12">
        <f t="shared" si="61"/>
        <v>475.4</v>
      </c>
      <c r="D191" s="74">
        <f>'[1]Райбюд. Табл. № 4'!C167</f>
        <v>475.4</v>
      </c>
      <c r="E191" s="15">
        <v>0</v>
      </c>
      <c r="F191" s="12">
        <f t="shared" si="48"/>
        <v>475.4</v>
      </c>
      <c r="G191" s="74">
        <f>'[1]Райбюд. Табл. № 4'!D167</f>
        <v>475.4</v>
      </c>
      <c r="H191" s="15">
        <v>0</v>
      </c>
      <c r="I191" s="12">
        <f t="shared" si="49"/>
        <v>475.4</v>
      </c>
      <c r="J191" s="75">
        <f>'[1]Райбюд. Табл. № 4'!E167</f>
        <v>475.4</v>
      </c>
      <c r="K191" s="15">
        <v>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ht="40.5" customHeight="1" x14ac:dyDescent="0.25">
      <c r="A192" s="109" t="s">
        <v>329</v>
      </c>
      <c r="B192" s="49" t="s">
        <v>328</v>
      </c>
      <c r="C192" s="12">
        <f t="shared" si="61"/>
        <v>441.2</v>
      </c>
      <c r="D192" s="74">
        <f>'[1]Райбюд. Табл. № 4'!C168</f>
        <v>441.2</v>
      </c>
      <c r="E192" s="15">
        <v>0</v>
      </c>
      <c r="F192" s="12">
        <f t="shared" si="48"/>
        <v>441.2</v>
      </c>
      <c r="G192" s="74">
        <f>'[1]Райбюд. Табл. № 4'!D168</f>
        <v>441.2</v>
      </c>
      <c r="H192" s="15">
        <v>0</v>
      </c>
      <c r="I192" s="12">
        <f t="shared" si="49"/>
        <v>441.2</v>
      </c>
      <c r="J192" s="75">
        <f>'[1]Райбюд. Табл. № 4'!E168</f>
        <v>441.2</v>
      </c>
      <c r="K192" s="15">
        <v>0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ht="42.75" customHeight="1" x14ac:dyDescent="0.25">
      <c r="A193" s="107" t="s">
        <v>330</v>
      </c>
      <c r="B193" s="49" t="s">
        <v>319</v>
      </c>
      <c r="C193" s="12">
        <f t="shared" si="61"/>
        <v>644.4</v>
      </c>
      <c r="D193" s="74">
        <f>'[1]Райбюд. Табл. № 4'!C169</f>
        <v>644.4</v>
      </c>
      <c r="E193" s="15">
        <v>0</v>
      </c>
      <c r="F193" s="12">
        <f t="shared" si="48"/>
        <v>644.4</v>
      </c>
      <c r="G193" s="74">
        <f>'[1]Райбюд. Табл. № 4'!D169</f>
        <v>644.4</v>
      </c>
      <c r="H193" s="15">
        <v>0</v>
      </c>
      <c r="I193" s="12">
        <f t="shared" si="49"/>
        <v>644.4</v>
      </c>
      <c r="J193" s="75">
        <f>'[1]Райбюд. Табл. № 4'!E169</f>
        <v>644.4</v>
      </c>
      <c r="K193" s="15">
        <v>0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ht="53.25" customHeight="1" x14ac:dyDescent="0.25">
      <c r="A194" s="107" t="s">
        <v>331</v>
      </c>
      <c r="B194" s="49" t="s">
        <v>319</v>
      </c>
      <c r="C194" s="12">
        <f t="shared" si="61"/>
        <v>143.5</v>
      </c>
      <c r="D194" s="74">
        <f>'[1]Райбюд. Табл. № 4'!C170</f>
        <v>143.5</v>
      </c>
      <c r="E194" s="75">
        <v>0</v>
      </c>
      <c r="F194" s="12">
        <f t="shared" si="48"/>
        <v>143.5</v>
      </c>
      <c r="G194" s="74">
        <f>'[1]Райбюд. Табл. № 4'!D170</f>
        <v>143.5</v>
      </c>
      <c r="H194" s="75">
        <v>0</v>
      </c>
      <c r="I194" s="12">
        <f t="shared" si="49"/>
        <v>143.5</v>
      </c>
      <c r="J194" s="75">
        <f>'[1]Райбюд. Табл. № 4'!E170</f>
        <v>143.5</v>
      </c>
      <c r="K194" s="75">
        <v>0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ht="15.75" x14ac:dyDescent="0.25">
      <c r="A195" s="106" t="s">
        <v>332</v>
      </c>
      <c r="B195" s="49" t="s">
        <v>319</v>
      </c>
      <c r="C195" s="12">
        <f t="shared" si="61"/>
        <v>989.9</v>
      </c>
      <c r="D195" s="74">
        <f>'[1]Райбюд. Табл. № 4'!C174</f>
        <v>989.9</v>
      </c>
      <c r="E195" s="75">
        <v>0</v>
      </c>
      <c r="F195" s="12">
        <f t="shared" si="48"/>
        <v>989.9</v>
      </c>
      <c r="G195" s="74">
        <f>'[1]Райбюд. Табл. № 4'!D174</f>
        <v>989.9</v>
      </c>
      <c r="H195" s="75">
        <v>0</v>
      </c>
      <c r="I195" s="12">
        <f t="shared" si="49"/>
        <v>989.9</v>
      </c>
      <c r="J195" s="75">
        <f>'[1]Райбюд. Табл. № 4'!E174</f>
        <v>989.9</v>
      </c>
      <c r="K195" s="75">
        <v>0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ht="51" x14ac:dyDescent="0.25">
      <c r="A196" s="76" t="s">
        <v>333</v>
      </c>
      <c r="B196" s="77" t="s">
        <v>334</v>
      </c>
      <c r="C196" s="12">
        <f>SUM(D196:E196)</f>
        <v>0</v>
      </c>
      <c r="D196" s="74">
        <v>0</v>
      </c>
      <c r="E196" s="75">
        <f>'[1]Свод с.п.'!C67</f>
        <v>0</v>
      </c>
      <c r="F196" s="12">
        <f t="shared" si="48"/>
        <v>0</v>
      </c>
      <c r="G196" s="74">
        <v>0</v>
      </c>
      <c r="H196" s="75">
        <f>'[1]Свод с.п.'!D67</f>
        <v>0</v>
      </c>
      <c r="I196" s="12">
        <f t="shared" si="49"/>
        <v>0</v>
      </c>
      <c r="J196" s="74">
        <v>0</v>
      </c>
      <c r="K196" s="75">
        <f>'[1]Свод с.п.'!E67</f>
        <v>0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ht="51" x14ac:dyDescent="0.25">
      <c r="A197" s="106" t="s">
        <v>335</v>
      </c>
      <c r="B197" s="49" t="s">
        <v>319</v>
      </c>
      <c r="C197" s="110">
        <f t="shared" ref="C197:C199" si="64">SUM(D197:E197)</f>
        <v>0.89600000000000002</v>
      </c>
      <c r="D197" s="111">
        <f>'[1]Райбюд. Табл. № 4'!C171</f>
        <v>0.89600000000000002</v>
      </c>
      <c r="E197" s="112">
        <v>0</v>
      </c>
      <c r="F197" s="110">
        <f t="shared" si="48"/>
        <v>0.89600000000000002</v>
      </c>
      <c r="G197" s="111">
        <f>'[1]Райбюд. Табл. № 4'!D171</f>
        <v>0.89600000000000002</v>
      </c>
      <c r="H197" s="112">
        <v>0</v>
      </c>
      <c r="I197" s="110">
        <f t="shared" si="49"/>
        <v>0.89600000000000002</v>
      </c>
      <c r="J197" s="111">
        <f>'[1]Райбюд. Табл. № 4'!E171</f>
        <v>0.89600000000000002</v>
      </c>
      <c r="K197" s="112">
        <v>0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ht="39" x14ac:dyDescent="0.25">
      <c r="A198" s="113" t="s">
        <v>336</v>
      </c>
      <c r="B198" s="49" t="s">
        <v>319</v>
      </c>
      <c r="C198" s="12">
        <f t="shared" si="64"/>
        <v>121</v>
      </c>
      <c r="D198" s="74">
        <f>'[1]Райбюд. Табл. № 4'!C172</f>
        <v>121</v>
      </c>
      <c r="E198" s="75">
        <v>0</v>
      </c>
      <c r="F198" s="12">
        <f t="shared" si="48"/>
        <v>121</v>
      </c>
      <c r="G198" s="74">
        <f>'[1]Райбюд. Табл. № 4'!D172</f>
        <v>121</v>
      </c>
      <c r="H198" s="75">
        <v>0</v>
      </c>
      <c r="I198" s="12">
        <f t="shared" si="49"/>
        <v>121</v>
      </c>
      <c r="J198" s="74">
        <f>'[1]Райбюд. Табл. № 4'!E172</f>
        <v>121</v>
      </c>
      <c r="K198" s="75">
        <v>0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ht="51" x14ac:dyDescent="0.25">
      <c r="A199" s="114" t="s">
        <v>337</v>
      </c>
      <c r="B199" s="49" t="s">
        <v>319</v>
      </c>
      <c r="C199" s="12">
        <f t="shared" si="64"/>
        <v>23.3</v>
      </c>
      <c r="D199" s="74">
        <f>'[1]Райбюд. Табл. № 4'!C173</f>
        <v>23.3</v>
      </c>
      <c r="E199" s="75">
        <v>0</v>
      </c>
      <c r="F199" s="12">
        <f t="shared" si="48"/>
        <v>23.3</v>
      </c>
      <c r="G199" s="74">
        <f>'[1]Райбюд. Табл. № 4'!D173</f>
        <v>23.3</v>
      </c>
      <c r="H199" s="75">
        <v>0</v>
      </c>
      <c r="I199" s="12">
        <f t="shared" si="49"/>
        <v>23.3</v>
      </c>
      <c r="J199" s="74">
        <f>'[1]Райбюд. Табл. № 4'!E173</f>
        <v>23.3</v>
      </c>
      <c r="K199" s="75">
        <v>0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ht="38.25" x14ac:dyDescent="0.25">
      <c r="A200" s="76" t="s">
        <v>338</v>
      </c>
      <c r="B200" s="77" t="s">
        <v>334</v>
      </c>
      <c r="C200" s="12">
        <f t="shared" si="61"/>
        <v>52.9</v>
      </c>
      <c r="D200" s="74">
        <v>0</v>
      </c>
      <c r="E200" s="75">
        <f>'[1]Свод с.п.'!C66</f>
        <v>52.9</v>
      </c>
      <c r="F200" s="12">
        <f t="shared" si="48"/>
        <v>52.9</v>
      </c>
      <c r="G200" s="74">
        <v>0</v>
      </c>
      <c r="H200" s="75">
        <f>'[1]Свод с.п.'!D66</f>
        <v>52.9</v>
      </c>
      <c r="I200" s="12">
        <f t="shared" si="49"/>
        <v>52.9</v>
      </c>
      <c r="J200" s="74">
        <v>0</v>
      </c>
      <c r="K200" s="75">
        <f>'[1]Свод с.п.'!E66</f>
        <v>52.9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ht="25.5" x14ac:dyDescent="0.25">
      <c r="A201" s="115" t="s">
        <v>339</v>
      </c>
      <c r="B201" s="55" t="s">
        <v>340</v>
      </c>
      <c r="C201" s="12">
        <f t="shared" si="61"/>
        <v>6326.2</v>
      </c>
      <c r="D201" s="73">
        <f>D202+D203</f>
        <v>6326.2</v>
      </c>
      <c r="E201" s="81">
        <v>0</v>
      </c>
      <c r="F201" s="12">
        <f t="shared" si="48"/>
        <v>6326.2</v>
      </c>
      <c r="G201" s="73">
        <f>G202+G203</f>
        <v>6326.2</v>
      </c>
      <c r="H201" s="81">
        <v>0</v>
      </c>
      <c r="I201" s="12">
        <f t="shared" si="49"/>
        <v>6326.2</v>
      </c>
      <c r="J201" s="73">
        <f>J202+J203</f>
        <v>6326.2</v>
      </c>
      <c r="K201" s="81">
        <v>0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ht="19.5" customHeight="1" x14ac:dyDescent="0.25">
      <c r="A202" s="37" t="s">
        <v>341</v>
      </c>
      <c r="B202" s="49" t="s">
        <v>342</v>
      </c>
      <c r="C202" s="12">
        <f t="shared" si="61"/>
        <v>4477.3999999999996</v>
      </c>
      <c r="D202" s="74">
        <f>'[1]Райбюд. Табл. № 4'!C176</f>
        <v>4477.3999999999996</v>
      </c>
      <c r="E202" s="75">
        <v>0</v>
      </c>
      <c r="F202" s="12">
        <f t="shared" si="48"/>
        <v>4477.3999999999996</v>
      </c>
      <c r="G202" s="74">
        <f>'[1]Райбюд. Табл. № 4'!D176</f>
        <v>4477.3999999999996</v>
      </c>
      <c r="H202" s="75">
        <v>0</v>
      </c>
      <c r="I202" s="12">
        <f t="shared" si="49"/>
        <v>4477.3999999999996</v>
      </c>
      <c r="J202" s="74">
        <f>'[1]Райбюд. Табл. № 4'!E176</f>
        <v>4477.3999999999996</v>
      </c>
      <c r="K202" s="75">
        <v>0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ht="27" customHeight="1" x14ac:dyDescent="0.25">
      <c r="A203" s="37" t="s">
        <v>343</v>
      </c>
      <c r="B203" s="49" t="s">
        <v>342</v>
      </c>
      <c r="C203" s="12">
        <f t="shared" si="61"/>
        <v>1848.8</v>
      </c>
      <c r="D203" s="74">
        <f>'[1]Райбюд. Табл. № 4'!C177</f>
        <v>1848.8</v>
      </c>
      <c r="E203" s="75">
        <v>0</v>
      </c>
      <c r="F203" s="12">
        <f t="shared" si="48"/>
        <v>1848.8</v>
      </c>
      <c r="G203" s="74">
        <f>'[1]Райбюд. Табл. № 4'!D177</f>
        <v>1848.8</v>
      </c>
      <c r="H203" s="75">
        <v>0</v>
      </c>
      <c r="I203" s="12">
        <f t="shared" si="49"/>
        <v>1848.8</v>
      </c>
      <c r="J203" s="74">
        <f>'[1]Райбюд. Табл. № 4'!E177</f>
        <v>1848.8</v>
      </c>
      <c r="K203" s="75">
        <v>0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ht="35.25" customHeight="1" x14ac:dyDescent="0.25">
      <c r="A204" s="116" t="s">
        <v>344</v>
      </c>
      <c r="B204" s="55" t="s">
        <v>345</v>
      </c>
      <c r="C204" s="12">
        <f t="shared" si="61"/>
        <v>297.2</v>
      </c>
      <c r="D204" s="73">
        <f>D205</f>
        <v>297.2</v>
      </c>
      <c r="E204" s="73">
        <f>E205</f>
        <v>0</v>
      </c>
      <c r="F204" s="12">
        <f t="shared" ref="F204:F235" si="65">SUM(G204:H204)</f>
        <v>302.89999999999998</v>
      </c>
      <c r="G204" s="73">
        <f>G205</f>
        <v>302.89999999999998</v>
      </c>
      <c r="H204" s="73">
        <f>H205</f>
        <v>0</v>
      </c>
      <c r="I204" s="12">
        <f t="shared" si="49"/>
        <v>294.8</v>
      </c>
      <c r="J204" s="73">
        <f>J205</f>
        <v>294.8</v>
      </c>
      <c r="K204" s="73">
        <f>K205</f>
        <v>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ht="38.25" x14ac:dyDescent="0.25">
      <c r="A205" s="106" t="s">
        <v>346</v>
      </c>
      <c r="B205" s="49" t="s">
        <v>347</v>
      </c>
      <c r="C205" s="33">
        <f>SUM(D205:E205)</f>
        <v>297.2</v>
      </c>
      <c r="D205" s="74">
        <f>'[1]Райбюд. Табл. № 4'!C179</f>
        <v>297.2</v>
      </c>
      <c r="E205" s="74">
        <v>0</v>
      </c>
      <c r="F205" s="12">
        <f>SUM(G205:H205)</f>
        <v>302.89999999999998</v>
      </c>
      <c r="G205" s="74">
        <f>'[1]Райбюд. Табл. № 4'!D179</f>
        <v>302.89999999999998</v>
      </c>
      <c r="H205" s="91">
        <v>0</v>
      </c>
      <c r="I205" s="12">
        <f t="shared" si="49"/>
        <v>294.8</v>
      </c>
      <c r="J205" s="74">
        <f>'[1]Райбюд. Табл. № 4'!E179</f>
        <v>294.8</v>
      </c>
      <c r="K205" s="74">
        <v>0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ht="25.5" x14ac:dyDescent="0.25">
      <c r="A206" s="71" t="s">
        <v>348</v>
      </c>
      <c r="B206" s="117" t="s">
        <v>349</v>
      </c>
      <c r="C206" s="33">
        <f t="shared" ref="C206:C207" si="66">SUM(D206:E206)</f>
        <v>3401.5</v>
      </c>
      <c r="D206" s="73">
        <f>D207</f>
        <v>0</v>
      </c>
      <c r="E206" s="73">
        <f>E207</f>
        <v>3401.5</v>
      </c>
      <c r="F206" s="12">
        <f t="shared" ref="F206:F207" si="67">SUM(G206:H206)</f>
        <v>3797.4999999999995</v>
      </c>
      <c r="G206" s="73">
        <f>G207</f>
        <v>0</v>
      </c>
      <c r="H206" s="73">
        <f>H207</f>
        <v>3797.4999999999995</v>
      </c>
      <c r="I206" s="12">
        <f t="shared" si="49"/>
        <v>4839.7</v>
      </c>
      <c r="J206" s="73">
        <f>J207</f>
        <v>0</v>
      </c>
      <c r="K206" s="73">
        <f>K207</f>
        <v>4839.7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ht="34.5" customHeight="1" x14ac:dyDescent="0.25">
      <c r="A207" s="76" t="s">
        <v>350</v>
      </c>
      <c r="B207" s="77" t="s">
        <v>351</v>
      </c>
      <c r="C207" s="33">
        <f t="shared" si="66"/>
        <v>3401.5</v>
      </c>
      <c r="D207" s="74">
        <v>0</v>
      </c>
      <c r="E207" s="74">
        <f>'[1]Свод с.п.'!C69</f>
        <v>3401.5</v>
      </c>
      <c r="F207" s="12">
        <f t="shared" si="67"/>
        <v>3797.4999999999995</v>
      </c>
      <c r="G207" s="74">
        <v>0</v>
      </c>
      <c r="H207" s="91">
        <f>'[1]Свод с.п.'!D69</f>
        <v>3797.4999999999995</v>
      </c>
      <c r="I207" s="12">
        <f t="shared" si="49"/>
        <v>4839.7</v>
      </c>
      <c r="J207" s="74">
        <v>0</v>
      </c>
      <c r="K207" s="74">
        <f>'[1]Свод с.п.'!E69</f>
        <v>4839.7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ht="38.25" x14ac:dyDescent="0.25">
      <c r="A208" s="79" t="s">
        <v>352</v>
      </c>
      <c r="B208" s="55" t="s">
        <v>353</v>
      </c>
      <c r="C208" s="12">
        <f t="shared" si="61"/>
        <v>29</v>
      </c>
      <c r="D208" s="73">
        <f>D209</f>
        <v>29</v>
      </c>
      <c r="E208" s="73">
        <v>0</v>
      </c>
      <c r="F208" s="12">
        <f t="shared" si="65"/>
        <v>0.3</v>
      </c>
      <c r="G208" s="73">
        <f>G209</f>
        <v>0.3</v>
      </c>
      <c r="H208" s="73">
        <v>0</v>
      </c>
      <c r="I208" s="12">
        <f t="shared" si="49"/>
        <v>0.3</v>
      </c>
      <c r="J208" s="73">
        <f>J209</f>
        <v>0.3</v>
      </c>
      <c r="K208" s="73">
        <v>0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1:86" ht="38.25" x14ac:dyDescent="0.25">
      <c r="A209" s="90" t="s">
        <v>354</v>
      </c>
      <c r="B209" s="49" t="s">
        <v>355</v>
      </c>
      <c r="C209" s="12">
        <f t="shared" si="61"/>
        <v>29</v>
      </c>
      <c r="D209" s="74">
        <f>'[1]Райбюд. Табл. № 4'!C181</f>
        <v>29</v>
      </c>
      <c r="E209" s="74">
        <v>0</v>
      </c>
      <c r="F209" s="12">
        <f t="shared" si="65"/>
        <v>0.3</v>
      </c>
      <c r="G209" s="74">
        <f>'[1]Райбюд. Табл. № 4'!D181</f>
        <v>0.3</v>
      </c>
      <c r="H209" s="74">
        <v>0</v>
      </c>
      <c r="I209" s="12">
        <f t="shared" si="49"/>
        <v>0.3</v>
      </c>
      <c r="J209" s="74">
        <f>'[1]Райбюд. Табл. № 4'!E181</f>
        <v>0.3</v>
      </c>
      <c r="K209" s="74">
        <v>0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1:86" ht="15.75" hidden="1" x14ac:dyDescent="0.25">
      <c r="A210" s="118" t="s">
        <v>356</v>
      </c>
      <c r="B210" s="55" t="s">
        <v>357</v>
      </c>
      <c r="C210" s="12">
        <f t="shared" ref="C210" si="68">SUM(D210:E210)</f>
        <v>0</v>
      </c>
      <c r="D210" s="73">
        <f>D211</f>
        <v>0</v>
      </c>
      <c r="E210" s="73">
        <v>0</v>
      </c>
      <c r="F210" s="12">
        <f t="shared" si="65"/>
        <v>0</v>
      </c>
      <c r="G210" s="73">
        <f>G211</f>
        <v>0</v>
      </c>
      <c r="H210" s="73">
        <v>0</v>
      </c>
      <c r="I210" s="12">
        <f t="shared" si="49"/>
        <v>0</v>
      </c>
      <c r="J210" s="73">
        <f>J211</f>
        <v>0</v>
      </c>
      <c r="K210" s="73">
        <v>0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1:86" ht="27.75" hidden="1" customHeight="1" x14ac:dyDescent="0.25">
      <c r="A211" s="106" t="s">
        <v>358</v>
      </c>
      <c r="B211" s="49" t="s">
        <v>359</v>
      </c>
      <c r="C211" s="12">
        <f t="shared" si="61"/>
        <v>0</v>
      </c>
      <c r="D211" s="91">
        <f>'[1]Райбюд. Табл. № 4'!C183</f>
        <v>0</v>
      </c>
      <c r="E211" s="91">
        <v>0</v>
      </c>
      <c r="F211" s="12">
        <f t="shared" si="65"/>
        <v>0</v>
      </c>
      <c r="G211" s="91">
        <f>'[1]Райбюд. Табл. № 4'!D183</f>
        <v>0</v>
      </c>
      <c r="H211" s="91">
        <v>0</v>
      </c>
      <c r="I211" s="12">
        <f t="shared" si="49"/>
        <v>0</v>
      </c>
      <c r="J211" s="91">
        <f>'[1]Райбюд. Табл. № 4'!E183</f>
        <v>0</v>
      </c>
      <c r="K211" s="91">
        <v>0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1:86" ht="26.25" customHeight="1" x14ac:dyDescent="0.25">
      <c r="A212" s="118" t="s">
        <v>360</v>
      </c>
      <c r="B212" s="55" t="s">
        <v>361</v>
      </c>
      <c r="C212" s="12">
        <f t="shared" si="61"/>
        <v>998.4</v>
      </c>
      <c r="D212" s="119">
        <f>D213</f>
        <v>998.4</v>
      </c>
      <c r="E212" s="119">
        <f>E213</f>
        <v>0</v>
      </c>
      <c r="F212" s="12">
        <f t="shared" si="65"/>
        <v>1038.5999999999999</v>
      </c>
      <c r="G212" s="119">
        <f>G213</f>
        <v>1038.5999999999999</v>
      </c>
      <c r="H212" s="119">
        <f>H213</f>
        <v>0</v>
      </c>
      <c r="I212" s="12">
        <f t="shared" si="49"/>
        <v>1083.9000000000001</v>
      </c>
      <c r="J212" s="119">
        <f>J213</f>
        <v>1083.9000000000001</v>
      </c>
      <c r="K212" s="119">
        <f>K213</f>
        <v>0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1:86" ht="36.75" customHeight="1" x14ac:dyDescent="0.25">
      <c r="A213" s="37" t="s">
        <v>362</v>
      </c>
      <c r="B213" s="16" t="s">
        <v>363</v>
      </c>
      <c r="C213" s="12">
        <f t="shared" si="61"/>
        <v>998.4</v>
      </c>
      <c r="D213" s="91">
        <f>'[1]Райбюд. Табл. № 4'!C185</f>
        <v>998.4</v>
      </c>
      <c r="E213" s="91">
        <v>0</v>
      </c>
      <c r="F213" s="12">
        <f t="shared" si="65"/>
        <v>1038.5999999999999</v>
      </c>
      <c r="G213" s="91">
        <f>'[1]Райбюд. Табл. № 4'!D185</f>
        <v>1038.5999999999999</v>
      </c>
      <c r="H213" s="91">
        <v>0</v>
      </c>
      <c r="I213" s="12">
        <f t="shared" si="49"/>
        <v>1083.9000000000001</v>
      </c>
      <c r="J213" s="91">
        <f>'[1]Райбюд. Табл. № 4'!E185</f>
        <v>1083.9000000000001</v>
      </c>
      <c r="K213" s="91">
        <v>0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1:86" ht="24" customHeight="1" x14ac:dyDescent="0.25">
      <c r="A214" s="120" t="s">
        <v>364</v>
      </c>
      <c r="B214" s="72" t="s">
        <v>365</v>
      </c>
      <c r="C214" s="121">
        <f t="shared" si="61"/>
        <v>33175.428880000007</v>
      </c>
      <c r="D214" s="122">
        <f>D215+D220+D224+D222+D218</f>
        <v>5420.2844399999994</v>
      </c>
      <c r="E214" s="122">
        <f>E215+E220+E224+E222</f>
        <v>27755.144440000004</v>
      </c>
      <c r="F214" s="121">
        <f t="shared" si="65"/>
        <v>23005.78888</v>
      </c>
      <c r="G214" s="122">
        <f>G215+G220+G224+G222</f>
        <v>4280.64444</v>
      </c>
      <c r="H214" s="122">
        <f>H215+H220+H224+H222</f>
        <v>18725.14444</v>
      </c>
      <c r="I214" s="121">
        <f t="shared" si="49"/>
        <v>23005.78888</v>
      </c>
      <c r="J214" s="122">
        <f t="shared" ref="J214:K214" si="69">J215+J220+J224+J222</f>
        <v>4280.64444</v>
      </c>
      <c r="K214" s="122">
        <f t="shared" si="69"/>
        <v>18725.14444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1:86" ht="24" customHeight="1" x14ac:dyDescent="0.25">
      <c r="A215" s="67" t="s">
        <v>366</v>
      </c>
      <c r="B215" s="20" t="s">
        <v>367</v>
      </c>
      <c r="C215" s="123">
        <f>SUM(D215:E215)</f>
        <v>4202.24</v>
      </c>
      <c r="D215" s="124">
        <f>D216</f>
        <v>4202.24</v>
      </c>
      <c r="E215" s="124">
        <f>E217</f>
        <v>0</v>
      </c>
      <c r="F215" s="123">
        <f t="shared" si="65"/>
        <v>3418</v>
      </c>
      <c r="G215" s="124">
        <f>G216</f>
        <v>3418</v>
      </c>
      <c r="H215" s="124">
        <f>H217</f>
        <v>0</v>
      </c>
      <c r="I215" s="123">
        <f t="shared" si="49"/>
        <v>3418</v>
      </c>
      <c r="J215" s="124">
        <f>J216</f>
        <v>3418</v>
      </c>
      <c r="K215" s="124">
        <f>K217</f>
        <v>0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1:86" ht="39" customHeight="1" x14ac:dyDescent="0.25">
      <c r="A216" s="37" t="s">
        <v>368</v>
      </c>
      <c r="B216" s="16" t="s">
        <v>369</v>
      </c>
      <c r="C216" s="110">
        <f t="shared" si="61"/>
        <v>4202.24</v>
      </c>
      <c r="D216" s="125">
        <f>'[1]Райбюд. Табл. № 4'!C188</f>
        <v>4202.24</v>
      </c>
      <c r="E216" s="91">
        <v>0</v>
      </c>
      <c r="F216" s="12">
        <f t="shared" si="65"/>
        <v>3418</v>
      </c>
      <c r="G216" s="91">
        <f>'[1]Райбюд. Табл. № 4'!D188</f>
        <v>3418</v>
      </c>
      <c r="H216" s="91">
        <v>0</v>
      </c>
      <c r="I216" s="12">
        <f t="shared" si="49"/>
        <v>3418</v>
      </c>
      <c r="J216" s="91">
        <f>'[1]Райбюд. Табл. № 4'!E188</f>
        <v>3418</v>
      </c>
      <c r="K216" s="91">
        <v>0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1:86" ht="24.75" customHeight="1" x14ac:dyDescent="0.25">
      <c r="A217" s="126" t="s">
        <v>370</v>
      </c>
      <c r="B217" s="77" t="s">
        <v>371</v>
      </c>
      <c r="C217" s="12">
        <f t="shared" ref="C217:C233" si="70">SUM(D217:E217)</f>
        <v>0</v>
      </c>
      <c r="D217" s="91">
        <v>0</v>
      </c>
      <c r="E217" s="91">
        <f>'[1]Свод с.п.'!C71</f>
        <v>0</v>
      </c>
      <c r="F217" s="12">
        <f t="shared" si="65"/>
        <v>0</v>
      </c>
      <c r="G217" s="91">
        <v>0</v>
      </c>
      <c r="H217" s="91">
        <f>'[1]Свод с.п.'!F71</f>
        <v>0</v>
      </c>
      <c r="I217" s="12">
        <f t="shared" si="49"/>
        <v>0</v>
      </c>
      <c r="J217" s="91">
        <v>0</v>
      </c>
      <c r="K217" s="91">
        <f>'[1]Свод с.п.'!I71</f>
        <v>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1:86" ht="24.75" customHeight="1" x14ac:dyDescent="0.25">
      <c r="A218" s="127" t="s">
        <v>372</v>
      </c>
      <c r="B218" s="20" t="s">
        <v>373</v>
      </c>
      <c r="C218" s="123">
        <f>SUM(D218:E218)</f>
        <v>0</v>
      </c>
      <c r="D218" s="119">
        <f>D219</f>
        <v>0</v>
      </c>
      <c r="E218" s="119">
        <f>E219</f>
        <v>0</v>
      </c>
      <c r="F218" s="123">
        <f t="shared" si="65"/>
        <v>0</v>
      </c>
      <c r="G218" s="119">
        <f>G219</f>
        <v>0</v>
      </c>
      <c r="H218" s="119">
        <f>H219</f>
        <v>0</v>
      </c>
      <c r="I218" s="123">
        <f t="shared" si="49"/>
        <v>0</v>
      </c>
      <c r="J218" s="119">
        <f>J219</f>
        <v>0</v>
      </c>
      <c r="K218" s="119">
        <f>K219</f>
        <v>0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1:86" ht="24.75" customHeight="1" x14ac:dyDescent="0.25">
      <c r="A219" s="128" t="s">
        <v>372</v>
      </c>
      <c r="B219" s="16" t="s">
        <v>374</v>
      </c>
      <c r="C219" s="110">
        <f>SUM(D219:E219)</f>
        <v>0</v>
      </c>
      <c r="D219" s="91">
        <f>'[1]Райбюд. Табл. № 4'!C190</f>
        <v>0</v>
      </c>
      <c r="E219" s="91">
        <v>0</v>
      </c>
      <c r="F219" s="12">
        <f t="shared" si="65"/>
        <v>0</v>
      </c>
      <c r="G219" s="91">
        <f>'[1]Райбюд. Табл. № 4'!D190</f>
        <v>0</v>
      </c>
      <c r="H219" s="91">
        <v>0</v>
      </c>
      <c r="I219" s="12">
        <f t="shared" ref="I219:I235" si="71">SUM(J219:K219)</f>
        <v>0</v>
      </c>
      <c r="J219" s="91">
        <f>'[1]Райбюд. Табл. № 4'!E190</f>
        <v>0</v>
      </c>
      <c r="K219" s="91">
        <v>0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1:86" ht="39" customHeight="1" x14ac:dyDescent="0.25">
      <c r="A220" s="129" t="s">
        <v>375</v>
      </c>
      <c r="B220" s="20" t="s">
        <v>376</v>
      </c>
      <c r="C220" s="12">
        <f t="shared" si="70"/>
        <v>0</v>
      </c>
      <c r="D220" s="119">
        <f>D221</f>
        <v>0</v>
      </c>
      <c r="E220" s="119">
        <v>0</v>
      </c>
      <c r="F220" s="12">
        <f t="shared" si="65"/>
        <v>0</v>
      </c>
      <c r="G220" s="119">
        <f>G221</f>
        <v>0</v>
      </c>
      <c r="H220" s="119">
        <v>0</v>
      </c>
      <c r="I220" s="12">
        <f t="shared" si="71"/>
        <v>0</v>
      </c>
      <c r="J220" s="119">
        <f>J221</f>
        <v>0</v>
      </c>
      <c r="K220" s="119">
        <f>K221</f>
        <v>0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</row>
    <row r="221" spans="1:86" ht="39" customHeight="1" x14ac:dyDescent="0.25">
      <c r="A221" s="90" t="s">
        <v>377</v>
      </c>
      <c r="B221" s="16" t="s">
        <v>378</v>
      </c>
      <c r="C221" s="12">
        <f t="shared" si="70"/>
        <v>0</v>
      </c>
      <c r="D221" s="91">
        <f>'[1]Райбюд. Табл. № 4'!C194</f>
        <v>0</v>
      </c>
      <c r="E221" s="91">
        <v>0</v>
      </c>
      <c r="F221" s="12">
        <f t="shared" si="65"/>
        <v>0</v>
      </c>
      <c r="G221" s="91">
        <f>'[1]Райбюд. Табл. № 4'!D194</f>
        <v>0</v>
      </c>
      <c r="H221" s="91">
        <v>0</v>
      </c>
      <c r="I221" s="12">
        <f t="shared" si="71"/>
        <v>0</v>
      </c>
      <c r="J221" s="91">
        <f>'[1]Райбюд. Табл. № 4'!E194</f>
        <v>0</v>
      </c>
      <c r="K221" s="91">
        <v>0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</row>
    <row r="222" spans="1:86" ht="39" customHeight="1" x14ac:dyDescent="0.25">
      <c r="A222" s="89" t="s">
        <v>379</v>
      </c>
      <c r="B222" s="20" t="s">
        <v>380</v>
      </c>
      <c r="C222" s="100">
        <f t="shared" si="70"/>
        <v>0</v>
      </c>
      <c r="D222" s="130">
        <f>D223</f>
        <v>0</v>
      </c>
      <c r="E222" s="130">
        <v>0</v>
      </c>
      <c r="F222" s="78">
        <f t="shared" si="65"/>
        <v>0</v>
      </c>
      <c r="G222" s="130">
        <f>G223</f>
        <v>0</v>
      </c>
      <c r="H222" s="130">
        <v>0</v>
      </c>
      <c r="I222" s="78">
        <f t="shared" si="71"/>
        <v>0</v>
      </c>
      <c r="J222" s="130">
        <f>J223</f>
        <v>0</v>
      </c>
      <c r="K222" s="130">
        <f>K223</f>
        <v>0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</row>
    <row r="223" spans="1:86" ht="39" customHeight="1" x14ac:dyDescent="0.25">
      <c r="A223" s="131" t="s">
        <v>379</v>
      </c>
      <c r="B223" s="16" t="s">
        <v>381</v>
      </c>
      <c r="C223" s="78">
        <f t="shared" si="70"/>
        <v>0</v>
      </c>
      <c r="D223" s="102">
        <f>'[1]Райбюд. Табл. № 4'!C192</f>
        <v>0</v>
      </c>
      <c r="E223" s="102">
        <v>0</v>
      </c>
      <c r="F223" s="78">
        <f t="shared" si="65"/>
        <v>0</v>
      </c>
      <c r="G223" s="102">
        <f>'[1]Райбюд. Табл. № 4'!D192</f>
        <v>0</v>
      </c>
      <c r="H223" s="102">
        <v>0</v>
      </c>
      <c r="I223" s="78">
        <f t="shared" si="71"/>
        <v>0</v>
      </c>
      <c r="J223" s="102">
        <f>'[1]Райбюд. Табл. № 4'!E192</f>
        <v>0</v>
      </c>
      <c r="K223" s="102">
        <v>0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</row>
    <row r="224" spans="1:86" ht="23.25" customHeight="1" x14ac:dyDescent="0.25">
      <c r="A224" s="132" t="s">
        <v>382</v>
      </c>
      <c r="B224" s="20" t="s">
        <v>383</v>
      </c>
      <c r="C224" s="110">
        <f>SUM(D224:E224)</f>
        <v>28973.188880000005</v>
      </c>
      <c r="D224" s="130">
        <f>SUM(D225:D232)</f>
        <v>1218.0444400000001</v>
      </c>
      <c r="E224" s="130">
        <f>E232</f>
        <v>27755.144440000004</v>
      </c>
      <c r="F224" s="12">
        <f t="shared" si="65"/>
        <v>19587.78888</v>
      </c>
      <c r="G224" s="130">
        <f>SUM(G225:G232)</f>
        <v>862.64444000000003</v>
      </c>
      <c r="H224" s="130">
        <f>H232</f>
        <v>18725.14444</v>
      </c>
      <c r="I224" s="12">
        <f t="shared" si="71"/>
        <v>19587.78888</v>
      </c>
      <c r="J224" s="130">
        <f>SUM(J225:J232)</f>
        <v>862.64444000000003</v>
      </c>
      <c r="K224" s="130">
        <f>K232</f>
        <v>18725.14444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</row>
    <row r="225" spans="1:86" ht="23.25" customHeight="1" x14ac:dyDescent="0.25">
      <c r="A225" s="133" t="s">
        <v>384</v>
      </c>
      <c r="B225" s="16" t="s">
        <v>385</v>
      </c>
      <c r="C225" s="12">
        <f t="shared" ref="C225:C230" si="72">SUM(D225:E225)</f>
        <v>400</v>
      </c>
      <c r="D225" s="102">
        <f>'[1]Райбюд. Табл. № 4'!C196</f>
        <v>400</v>
      </c>
      <c r="E225" s="91">
        <v>0</v>
      </c>
      <c r="F225" s="12">
        <f t="shared" si="65"/>
        <v>0</v>
      </c>
      <c r="G225" s="91">
        <v>0</v>
      </c>
      <c r="H225" s="91">
        <v>0</v>
      </c>
      <c r="I225" s="12">
        <f t="shared" si="71"/>
        <v>0</v>
      </c>
      <c r="J225" s="91">
        <v>0</v>
      </c>
      <c r="K225" s="91">
        <v>0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</row>
    <row r="226" spans="1:86" ht="23.25" customHeight="1" x14ac:dyDescent="0.25">
      <c r="A226" s="133" t="s">
        <v>386</v>
      </c>
      <c r="B226" s="16" t="s">
        <v>385</v>
      </c>
      <c r="C226" s="12">
        <f t="shared" si="72"/>
        <v>690.14444000000003</v>
      </c>
      <c r="D226" s="102">
        <f>'[1]Райбюд. Табл. № 4'!C197</f>
        <v>690.14444000000003</v>
      </c>
      <c r="E226" s="91">
        <v>0</v>
      </c>
      <c r="F226" s="12">
        <f t="shared" si="65"/>
        <v>690.14444000000003</v>
      </c>
      <c r="G226" s="102">
        <f>'[1]Райбюд. Табл. № 4'!D197</f>
        <v>690.14444000000003</v>
      </c>
      <c r="H226" s="91">
        <v>0</v>
      </c>
      <c r="I226" s="12">
        <f t="shared" si="71"/>
        <v>690.14444000000003</v>
      </c>
      <c r="J226" s="102">
        <f>'[1]Райбюд. Табл. № 4'!E197</f>
        <v>690.14444000000003</v>
      </c>
      <c r="K226" s="91">
        <v>0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</row>
    <row r="227" spans="1:86" ht="23.25" hidden="1" customHeight="1" x14ac:dyDescent="0.25">
      <c r="A227" s="133" t="s">
        <v>387</v>
      </c>
      <c r="B227" s="16" t="s">
        <v>385</v>
      </c>
      <c r="C227" s="12">
        <f t="shared" si="72"/>
        <v>0</v>
      </c>
      <c r="D227" s="102">
        <f>'[1]Райбюд. Табл. № 4'!C198</f>
        <v>0</v>
      </c>
      <c r="E227" s="91">
        <v>0</v>
      </c>
      <c r="F227" s="12">
        <f t="shared" si="65"/>
        <v>0</v>
      </c>
      <c r="G227" s="91">
        <v>0</v>
      </c>
      <c r="H227" s="91">
        <v>0</v>
      </c>
      <c r="I227" s="12">
        <f t="shared" si="71"/>
        <v>0</v>
      </c>
      <c r="J227" s="91">
        <v>0</v>
      </c>
      <c r="K227" s="91">
        <v>0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</row>
    <row r="228" spans="1:86" ht="23.25" hidden="1" customHeight="1" x14ac:dyDescent="0.25">
      <c r="A228" s="133" t="s">
        <v>388</v>
      </c>
      <c r="B228" s="16" t="s">
        <v>385</v>
      </c>
      <c r="C228" s="12">
        <f t="shared" si="72"/>
        <v>0</v>
      </c>
      <c r="D228" s="91">
        <f>'[1]Райбюд. Табл. № 4'!C199</f>
        <v>0</v>
      </c>
      <c r="E228" s="91">
        <v>0</v>
      </c>
      <c r="F228" s="12">
        <f t="shared" si="65"/>
        <v>0</v>
      </c>
      <c r="G228" s="91">
        <v>0</v>
      </c>
      <c r="H228" s="91">
        <v>0</v>
      </c>
      <c r="I228" s="12">
        <f t="shared" si="71"/>
        <v>0</v>
      </c>
      <c r="J228" s="91">
        <v>0</v>
      </c>
      <c r="K228" s="91">
        <v>0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</row>
    <row r="229" spans="1:86" ht="23.25" hidden="1" customHeight="1" x14ac:dyDescent="0.25">
      <c r="A229" s="133" t="s">
        <v>389</v>
      </c>
      <c r="B229" s="16" t="s">
        <v>385</v>
      </c>
      <c r="C229" s="12">
        <f t="shared" si="72"/>
        <v>0</v>
      </c>
      <c r="D229" s="91">
        <f>'[1]Райбюд. Табл. № 4'!C200</f>
        <v>0</v>
      </c>
      <c r="E229" s="91">
        <v>0</v>
      </c>
      <c r="F229" s="12">
        <f t="shared" si="65"/>
        <v>0</v>
      </c>
      <c r="G229" s="91">
        <v>0</v>
      </c>
      <c r="H229" s="91">
        <v>0</v>
      </c>
      <c r="I229" s="12">
        <f t="shared" si="71"/>
        <v>0</v>
      </c>
      <c r="J229" s="91">
        <v>0</v>
      </c>
      <c r="K229" s="91">
        <v>0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</row>
    <row r="230" spans="1:86" ht="23.25" hidden="1" customHeight="1" x14ac:dyDescent="0.25">
      <c r="A230" s="133" t="s">
        <v>390</v>
      </c>
      <c r="B230" s="16" t="s">
        <v>385</v>
      </c>
      <c r="C230" s="12">
        <f t="shared" si="72"/>
        <v>0</v>
      </c>
      <c r="D230" s="91">
        <f>'[1]Райбюд. Табл. № 4'!C201</f>
        <v>0</v>
      </c>
      <c r="E230" s="91">
        <v>0</v>
      </c>
      <c r="F230" s="12">
        <f t="shared" si="65"/>
        <v>0</v>
      </c>
      <c r="G230" s="91">
        <v>0</v>
      </c>
      <c r="H230" s="91">
        <v>0</v>
      </c>
      <c r="I230" s="12">
        <f t="shared" si="71"/>
        <v>0</v>
      </c>
      <c r="J230" s="91">
        <v>0</v>
      </c>
      <c r="K230" s="91">
        <v>0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</row>
    <row r="231" spans="1:86" ht="39" customHeight="1" x14ac:dyDescent="0.25">
      <c r="A231" s="90" t="s">
        <v>391</v>
      </c>
      <c r="B231" s="16" t="s">
        <v>392</v>
      </c>
      <c r="C231" s="12">
        <f t="shared" si="70"/>
        <v>127.9</v>
      </c>
      <c r="D231" s="91">
        <f>'[1]Райбюд. Табл. № 4'!C202</f>
        <v>127.9</v>
      </c>
      <c r="E231" s="91">
        <v>0</v>
      </c>
      <c r="F231" s="12">
        <f t="shared" si="65"/>
        <v>172.5</v>
      </c>
      <c r="G231" s="91">
        <f>'[1]Райбюд. Табл. № 4'!D202</f>
        <v>172.5</v>
      </c>
      <c r="H231" s="91">
        <v>0</v>
      </c>
      <c r="I231" s="12">
        <f t="shared" si="71"/>
        <v>172.5</v>
      </c>
      <c r="J231" s="91">
        <f>'[1]Райбюд. Табл. № 4'!E202</f>
        <v>172.5</v>
      </c>
      <c r="K231" s="91">
        <v>0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</row>
    <row r="232" spans="1:86" ht="24" customHeight="1" x14ac:dyDescent="0.25">
      <c r="A232" s="126" t="s">
        <v>393</v>
      </c>
      <c r="B232" s="77" t="s">
        <v>394</v>
      </c>
      <c r="C232" s="110">
        <f t="shared" si="70"/>
        <v>27755.144440000004</v>
      </c>
      <c r="D232" s="91">
        <v>0</v>
      </c>
      <c r="E232" s="102">
        <f>'[1]Свод с.п.'!C72</f>
        <v>27755.144440000004</v>
      </c>
      <c r="F232" s="12">
        <f t="shared" si="65"/>
        <v>18725.14444</v>
      </c>
      <c r="G232" s="91">
        <v>0</v>
      </c>
      <c r="H232" s="102">
        <f>'[1]Свод с.п.'!D72</f>
        <v>18725.14444</v>
      </c>
      <c r="I232" s="12">
        <f t="shared" si="71"/>
        <v>18725.14444</v>
      </c>
      <c r="J232" s="91">
        <v>0</v>
      </c>
      <c r="K232" s="102">
        <f>'[1]Свод с.п.'!E72</f>
        <v>18725.14444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</row>
    <row r="233" spans="1:86" ht="24" customHeight="1" x14ac:dyDescent="0.25">
      <c r="A233" s="134" t="s">
        <v>395</v>
      </c>
      <c r="B233" s="20" t="s">
        <v>396</v>
      </c>
      <c r="C233" s="12">
        <f t="shared" si="70"/>
        <v>0</v>
      </c>
      <c r="D233" s="119">
        <f>D234</f>
        <v>0</v>
      </c>
      <c r="E233" s="119">
        <f>E234+E235</f>
        <v>0</v>
      </c>
      <c r="F233" s="12">
        <f t="shared" si="65"/>
        <v>0</v>
      </c>
      <c r="G233" s="119">
        <f>G234</f>
        <v>0</v>
      </c>
      <c r="H233" s="119">
        <f>H234</f>
        <v>0</v>
      </c>
      <c r="I233" s="12">
        <f t="shared" si="71"/>
        <v>0</v>
      </c>
      <c r="J233" s="119">
        <f>J234</f>
        <v>0</v>
      </c>
      <c r="K233" s="119">
        <f>K234</f>
        <v>0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</row>
    <row r="234" spans="1:86" ht="24" customHeight="1" x14ac:dyDescent="0.25">
      <c r="A234" s="135" t="s">
        <v>397</v>
      </c>
      <c r="B234" s="16" t="s">
        <v>398</v>
      </c>
      <c r="C234" s="12">
        <f>SUM(D234:E234)</f>
        <v>0</v>
      </c>
      <c r="D234" s="91">
        <f>'[1]Райбюд. Табл. № 4'!C204</f>
        <v>0</v>
      </c>
      <c r="E234" s="91">
        <v>0</v>
      </c>
      <c r="F234" s="12">
        <f t="shared" si="65"/>
        <v>0</v>
      </c>
      <c r="G234" s="91">
        <v>0</v>
      </c>
      <c r="H234" s="91">
        <v>0</v>
      </c>
      <c r="I234" s="12">
        <f t="shared" si="71"/>
        <v>0</v>
      </c>
      <c r="J234" s="91">
        <v>0</v>
      </c>
      <c r="K234" s="91">
        <v>0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</row>
    <row r="235" spans="1:86" ht="24" hidden="1" customHeight="1" x14ac:dyDescent="0.25">
      <c r="A235" s="136" t="s">
        <v>399</v>
      </c>
      <c r="B235" s="137" t="s">
        <v>400</v>
      </c>
      <c r="C235" s="12">
        <f>SUM(D235:E235)</f>
        <v>0</v>
      </c>
      <c r="D235" s="91">
        <v>0</v>
      </c>
      <c r="E235" s="91">
        <f>'[1]Свод с.п.'!C74</f>
        <v>0</v>
      </c>
      <c r="F235" s="12">
        <f t="shared" si="65"/>
        <v>0</v>
      </c>
      <c r="G235" s="91">
        <v>0</v>
      </c>
      <c r="H235" s="91">
        <v>0</v>
      </c>
      <c r="I235" s="12">
        <f t="shared" si="71"/>
        <v>0</v>
      </c>
      <c r="J235" s="91">
        <v>0</v>
      </c>
      <c r="K235" s="91">
        <v>0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</row>
    <row r="236" spans="1:86" ht="24.75" customHeight="1" x14ac:dyDescent="0.25">
      <c r="A236" s="138" t="s">
        <v>401</v>
      </c>
      <c r="B236" s="139"/>
      <c r="C236" s="69">
        <f>D236+E236</f>
        <v>866318.25991000026</v>
      </c>
      <c r="D236" s="140">
        <f>D140+D11</f>
        <v>679492.01547000022</v>
      </c>
      <c r="E236" s="69">
        <f>E140+E11</f>
        <v>186826.24444000001</v>
      </c>
      <c r="F236" s="69">
        <f>G236+H236</f>
        <v>774029.58487999998</v>
      </c>
      <c r="G236" s="140">
        <f>G140+G11</f>
        <v>588182.94043999992</v>
      </c>
      <c r="H236" s="69">
        <f>H140+H11</f>
        <v>185846.64444000003</v>
      </c>
      <c r="I236" s="69">
        <f>J236+K236</f>
        <v>820514.48488000012</v>
      </c>
      <c r="J236" s="140">
        <f>J140+J11</f>
        <v>625210.24044000008</v>
      </c>
      <c r="K236" s="69">
        <f>K140+K11</f>
        <v>195304.24444000004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</row>
    <row r="237" spans="1:86" ht="30.75" customHeight="1" x14ac:dyDescent="0.2">
      <c r="A237" s="14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</row>
    <row r="238" spans="1:86" x14ac:dyDescent="0.2">
      <c r="A238" s="14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</row>
    <row r="239" spans="1:86" x14ac:dyDescent="0.2">
      <c r="A239" s="14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</row>
    <row r="240" spans="1:86" x14ac:dyDescent="0.2">
      <c r="A240" s="14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</row>
    <row r="241" spans="1:86" x14ac:dyDescent="0.2">
      <c r="A241" s="14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</row>
    <row r="242" spans="1:86" x14ac:dyDescent="0.2">
      <c r="A242" s="14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</row>
    <row r="243" spans="1:86" x14ac:dyDescent="0.2">
      <c r="A243" s="14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</row>
    <row r="244" spans="1:86" x14ac:dyDescent="0.2">
      <c r="A244" s="14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</row>
    <row r="245" spans="1:86" x14ac:dyDescent="0.2">
      <c r="A245" s="14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</row>
    <row r="246" spans="1:86" x14ac:dyDescent="0.2">
      <c r="A246" s="14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</row>
    <row r="247" spans="1:86" x14ac:dyDescent="0.2">
      <c r="A247" s="14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</row>
    <row r="248" spans="1:86" x14ac:dyDescent="0.2">
      <c r="A248" s="14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</row>
    <row r="249" spans="1:86" x14ac:dyDescent="0.2">
      <c r="A249" s="14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</row>
    <row r="250" spans="1:86" x14ac:dyDescent="0.2">
      <c r="A250" s="14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</row>
    <row r="251" spans="1:86" x14ac:dyDescent="0.2">
      <c r="A251" s="14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</row>
    <row r="252" spans="1:86" x14ac:dyDescent="0.2">
      <c r="A252" s="14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</row>
    <row r="253" spans="1:86" x14ac:dyDescent="0.2">
      <c r="A253" s="14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</row>
    <row r="254" spans="1:86" x14ac:dyDescent="0.2">
      <c r="A254" s="14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</row>
    <row r="255" spans="1:86" x14ac:dyDescent="0.2">
      <c r="A255" s="14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</row>
    <row r="256" spans="1:86" x14ac:dyDescent="0.2">
      <c r="A256" s="14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</row>
    <row r="257" spans="1:86" x14ac:dyDescent="0.2">
      <c r="A257" s="14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</row>
    <row r="258" spans="1:86" x14ac:dyDescent="0.2">
      <c r="A258" s="14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</row>
    <row r="259" spans="1:86" x14ac:dyDescent="0.2">
      <c r="A259" s="141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86" x14ac:dyDescent="0.2">
      <c r="A260" s="141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86" x14ac:dyDescent="0.2">
      <c r="A261" s="141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86" x14ac:dyDescent="0.2">
      <c r="A262" s="141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86" x14ac:dyDescent="0.2">
      <c r="A263" s="141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86" x14ac:dyDescent="0.2">
      <c r="A264" s="141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86" x14ac:dyDescent="0.2">
      <c r="A265" s="141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86" x14ac:dyDescent="0.2">
      <c r="A266" s="141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86" x14ac:dyDescent="0.2">
      <c r="A267" s="141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86" x14ac:dyDescent="0.2">
      <c r="A268" s="141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86" x14ac:dyDescent="0.2">
      <c r="A269" s="141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86" x14ac:dyDescent="0.2">
      <c r="A270" s="141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86" x14ac:dyDescent="0.2">
      <c r="A271" s="141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86" x14ac:dyDescent="0.2">
      <c r="A272" s="141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x14ac:dyDescent="0.2">
      <c r="A273" s="141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x14ac:dyDescent="0.2">
      <c r="A274" s="141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x14ac:dyDescent="0.2">
      <c r="A275" s="141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x14ac:dyDescent="0.2">
      <c r="A276" s="141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x14ac:dyDescent="0.2">
      <c r="A277" s="141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x14ac:dyDescent="0.2">
      <c r="A278" s="141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x14ac:dyDescent="0.2">
      <c r="A279" s="141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x14ac:dyDescent="0.2">
      <c r="A280" s="141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x14ac:dyDescent="0.2">
      <c r="A281" s="141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x14ac:dyDescent="0.2">
      <c r="A282" s="141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x14ac:dyDescent="0.2">
      <c r="A283" s="141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x14ac:dyDescent="0.2">
      <c r="A284" s="141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x14ac:dyDescent="0.2">
      <c r="A285" s="141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x14ac:dyDescent="0.2">
      <c r="A286" s="141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x14ac:dyDescent="0.2">
      <c r="A287" s="141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x14ac:dyDescent="0.2">
      <c r="A288" s="141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x14ac:dyDescent="0.2">
      <c r="A289" s="141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x14ac:dyDescent="0.2">
      <c r="A290" s="141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x14ac:dyDescent="0.2">
      <c r="A291" s="141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x14ac:dyDescent="0.2">
      <c r="A292" s="141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x14ac:dyDescent="0.2">
      <c r="A293" s="141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x14ac:dyDescent="0.2">
      <c r="A294" s="141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x14ac:dyDescent="0.2">
      <c r="A295" s="141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x14ac:dyDescent="0.2">
      <c r="A296" s="141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x14ac:dyDescent="0.2">
      <c r="A297" s="141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x14ac:dyDescent="0.2">
      <c r="A298" s="141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x14ac:dyDescent="0.2">
      <c r="A299" s="141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x14ac:dyDescent="0.2">
      <c r="A300" s="141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x14ac:dyDescent="0.2">
      <c r="A301" s="141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x14ac:dyDescent="0.2">
      <c r="A302" s="141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x14ac:dyDescent="0.2">
      <c r="A303" s="141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x14ac:dyDescent="0.2">
      <c r="A304" s="141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x14ac:dyDescent="0.2">
      <c r="A305" s="141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x14ac:dyDescent="0.2">
      <c r="A306" s="141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x14ac:dyDescent="0.2">
      <c r="A307" s="141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x14ac:dyDescent="0.2">
      <c r="A308" s="141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x14ac:dyDescent="0.2">
      <c r="A309" s="141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x14ac:dyDescent="0.2">
      <c r="A310" s="141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x14ac:dyDescent="0.2">
      <c r="A311" s="141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x14ac:dyDescent="0.2">
      <c r="A312" s="141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x14ac:dyDescent="0.2">
      <c r="A313" s="141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x14ac:dyDescent="0.2">
      <c r="A314" s="141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x14ac:dyDescent="0.2">
      <c r="A315" s="141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x14ac:dyDescent="0.2">
      <c r="A316" s="141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x14ac:dyDescent="0.2">
      <c r="A317" s="141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x14ac:dyDescent="0.2">
      <c r="A318" s="141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x14ac:dyDescent="0.2">
      <c r="A319" s="141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x14ac:dyDescent="0.2">
      <c r="A320" s="141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x14ac:dyDescent="0.2">
      <c r="A321" s="141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x14ac:dyDescent="0.2">
      <c r="A322" s="141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x14ac:dyDescent="0.2">
      <c r="A323" s="141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x14ac:dyDescent="0.2">
      <c r="A324" s="141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x14ac:dyDescent="0.2">
      <c r="A325" s="141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x14ac:dyDescent="0.2">
      <c r="A326" s="141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x14ac:dyDescent="0.2">
      <c r="A327" s="141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x14ac:dyDescent="0.2">
      <c r="A328" s="141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x14ac:dyDescent="0.2">
      <c r="A329" s="141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x14ac:dyDescent="0.2">
      <c r="A330" s="141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x14ac:dyDescent="0.2">
      <c r="A331" s="141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x14ac:dyDescent="0.2">
      <c r="A332" s="141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x14ac:dyDescent="0.2">
      <c r="A333" s="141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x14ac:dyDescent="0.2">
      <c r="A334" s="141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x14ac:dyDescent="0.2">
      <c r="A335" s="141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x14ac:dyDescent="0.2">
      <c r="A336" s="141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x14ac:dyDescent="0.2">
      <c r="A337" s="141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x14ac:dyDescent="0.2">
      <c r="A338" s="141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x14ac:dyDescent="0.2">
      <c r="A339" s="141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x14ac:dyDescent="0.2">
      <c r="A340" s="141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x14ac:dyDescent="0.2">
      <c r="A341" s="141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x14ac:dyDescent="0.2">
      <c r="A342" s="141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x14ac:dyDescent="0.2">
      <c r="A343" s="141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x14ac:dyDescent="0.2">
      <c r="A344" s="141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x14ac:dyDescent="0.2">
      <c r="A345" s="141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x14ac:dyDescent="0.2">
      <c r="A346" s="141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x14ac:dyDescent="0.2">
      <c r="A347" s="141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x14ac:dyDescent="0.2">
      <c r="A348" s="141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x14ac:dyDescent="0.2">
      <c r="A349" s="141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x14ac:dyDescent="0.2">
      <c r="A350" s="141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x14ac:dyDescent="0.2">
      <c r="A351" s="141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x14ac:dyDescent="0.2">
      <c r="A352" s="141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x14ac:dyDescent="0.2">
      <c r="A353" s="141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x14ac:dyDescent="0.2">
      <c r="A354" s="141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x14ac:dyDescent="0.2">
      <c r="A355" s="141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x14ac:dyDescent="0.2">
      <c r="A356" s="141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x14ac:dyDescent="0.2">
      <c r="A357" s="141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x14ac:dyDescent="0.2">
      <c r="A358" s="141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x14ac:dyDescent="0.2">
      <c r="A359" s="141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x14ac:dyDescent="0.2">
      <c r="A360" s="141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x14ac:dyDescent="0.2">
      <c r="A361" s="141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x14ac:dyDescent="0.2">
      <c r="A362" s="141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x14ac:dyDescent="0.2">
      <c r="A363" s="141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x14ac:dyDescent="0.2">
      <c r="A364" s="141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x14ac:dyDescent="0.2">
      <c r="A365" s="141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x14ac:dyDescent="0.2">
      <c r="A366" s="141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x14ac:dyDescent="0.2">
      <c r="A367" s="141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x14ac:dyDescent="0.2">
      <c r="A368" s="141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x14ac:dyDescent="0.2">
      <c r="A369" s="141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x14ac:dyDescent="0.2">
      <c r="A370" s="141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x14ac:dyDescent="0.2">
      <c r="A371" s="141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x14ac:dyDescent="0.2">
      <c r="A372" s="141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x14ac:dyDescent="0.2">
      <c r="A373" s="141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x14ac:dyDescent="0.2">
      <c r="A374" s="141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x14ac:dyDescent="0.2">
      <c r="A375" s="141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x14ac:dyDescent="0.2">
      <c r="A376" s="141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x14ac:dyDescent="0.2">
      <c r="A377" s="141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x14ac:dyDescent="0.2">
      <c r="A378" s="141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x14ac:dyDescent="0.2">
      <c r="A379" s="141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x14ac:dyDescent="0.2">
      <c r="A380" s="141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x14ac:dyDescent="0.2">
      <c r="A381" s="141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x14ac:dyDescent="0.2">
      <c r="A382" s="141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x14ac:dyDescent="0.2">
      <c r="A383" s="141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x14ac:dyDescent="0.2">
      <c r="A384" s="141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x14ac:dyDescent="0.2">
      <c r="A385" s="141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x14ac:dyDescent="0.2">
      <c r="A386" s="141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x14ac:dyDescent="0.2">
      <c r="A387" s="141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x14ac:dyDescent="0.2">
      <c r="A388" s="141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x14ac:dyDescent="0.2">
      <c r="A389" s="141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x14ac:dyDescent="0.2">
      <c r="A390" s="141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x14ac:dyDescent="0.2">
      <c r="A391" s="141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x14ac:dyDescent="0.2">
      <c r="A392" s="141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x14ac:dyDescent="0.2">
      <c r="A393" s="141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x14ac:dyDescent="0.2">
      <c r="A394" s="141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x14ac:dyDescent="0.2">
      <c r="A395" s="141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x14ac:dyDescent="0.2">
      <c r="A396" s="141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x14ac:dyDescent="0.2">
      <c r="A397" s="141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x14ac:dyDescent="0.2">
      <c r="A398" s="141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x14ac:dyDescent="0.2">
      <c r="A399" s="141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x14ac:dyDescent="0.2">
      <c r="A400" s="141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x14ac:dyDescent="0.2">
      <c r="A401" s="141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x14ac:dyDescent="0.2">
      <c r="A402" s="141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x14ac:dyDescent="0.2">
      <c r="A403" s="141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x14ac:dyDescent="0.2">
      <c r="A404" s="141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x14ac:dyDescent="0.2">
      <c r="A405" s="141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x14ac:dyDescent="0.2">
      <c r="A406" s="141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x14ac:dyDescent="0.2">
      <c r="A407" s="141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x14ac:dyDescent="0.2">
      <c r="A408" s="141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x14ac:dyDescent="0.2">
      <c r="A409" s="141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x14ac:dyDescent="0.2">
      <c r="A410" s="141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x14ac:dyDescent="0.2">
      <c r="A411" s="141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x14ac:dyDescent="0.2">
      <c r="A412" s="141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x14ac:dyDescent="0.2">
      <c r="A413" s="141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x14ac:dyDescent="0.2">
      <c r="A414" s="141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x14ac:dyDescent="0.2">
      <c r="A415" s="141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x14ac:dyDescent="0.2">
      <c r="A416" s="141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x14ac:dyDescent="0.2">
      <c r="A417" s="141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x14ac:dyDescent="0.2">
      <c r="A418" s="141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x14ac:dyDescent="0.2">
      <c r="A419" s="141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x14ac:dyDescent="0.2">
      <c r="A420" s="141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x14ac:dyDescent="0.2">
      <c r="A421" s="141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x14ac:dyDescent="0.2">
      <c r="A422" s="141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x14ac:dyDescent="0.2">
      <c r="A423" s="141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x14ac:dyDescent="0.2">
      <c r="A424" s="141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x14ac:dyDescent="0.2">
      <c r="A425" s="141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x14ac:dyDescent="0.2">
      <c r="A426" s="141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x14ac:dyDescent="0.2">
      <c r="A427" s="141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x14ac:dyDescent="0.2">
      <c r="A428" s="141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x14ac:dyDescent="0.2">
      <c r="A429" s="141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x14ac:dyDescent="0.2">
      <c r="A430" s="141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x14ac:dyDescent="0.2">
      <c r="A431" s="141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x14ac:dyDescent="0.2">
      <c r="A432" s="141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x14ac:dyDescent="0.2">
      <c r="A433" s="141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x14ac:dyDescent="0.2">
      <c r="A434" s="141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x14ac:dyDescent="0.2">
      <c r="A435" s="141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x14ac:dyDescent="0.2">
      <c r="A436" s="141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x14ac:dyDescent="0.2">
      <c r="A437" s="141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x14ac:dyDescent="0.2">
      <c r="A438" s="141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x14ac:dyDescent="0.2">
      <c r="A439" s="141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x14ac:dyDescent="0.2">
      <c r="A440" s="141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x14ac:dyDescent="0.2">
      <c r="A441" s="141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x14ac:dyDescent="0.2">
      <c r="A442" s="141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x14ac:dyDescent="0.2">
      <c r="A443" s="141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x14ac:dyDescent="0.2">
      <c r="A444" s="141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x14ac:dyDescent="0.2">
      <c r="A445" s="141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x14ac:dyDescent="0.2">
      <c r="A446" s="141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x14ac:dyDescent="0.2">
      <c r="A447" s="141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x14ac:dyDescent="0.2">
      <c r="A448" s="141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x14ac:dyDescent="0.2">
      <c r="A449" s="141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x14ac:dyDescent="0.2">
      <c r="A450" s="141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x14ac:dyDescent="0.2">
      <c r="A451" s="141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x14ac:dyDescent="0.2">
      <c r="A452" s="141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x14ac:dyDescent="0.2">
      <c r="A453" s="141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x14ac:dyDescent="0.2">
      <c r="A454" s="141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x14ac:dyDescent="0.2">
      <c r="A455" s="141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x14ac:dyDescent="0.2">
      <c r="A456" s="141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x14ac:dyDescent="0.2">
      <c r="A457" s="141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x14ac:dyDescent="0.2">
      <c r="A458" s="141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x14ac:dyDescent="0.2">
      <c r="A459" s="141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x14ac:dyDescent="0.2">
      <c r="A460" s="141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x14ac:dyDescent="0.2">
      <c r="A461" s="141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x14ac:dyDescent="0.2">
      <c r="A462" s="141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x14ac:dyDescent="0.2">
      <c r="A463" s="141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x14ac:dyDescent="0.2">
      <c r="A464" s="141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x14ac:dyDescent="0.2">
      <c r="A465" s="141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x14ac:dyDescent="0.2">
      <c r="A466" s="141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x14ac:dyDescent="0.2">
      <c r="A467" s="141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x14ac:dyDescent="0.2">
      <c r="A468" s="141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x14ac:dyDescent="0.2">
      <c r="A469" s="141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x14ac:dyDescent="0.2">
      <c r="A470" s="141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x14ac:dyDescent="0.2">
      <c r="A471" s="141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x14ac:dyDescent="0.2">
      <c r="A472" s="141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x14ac:dyDescent="0.2">
      <c r="A473" s="141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x14ac:dyDescent="0.2">
      <c r="A474" s="141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x14ac:dyDescent="0.2">
      <c r="A475" s="141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x14ac:dyDescent="0.2">
      <c r="A476" s="141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x14ac:dyDescent="0.2">
      <c r="A477" s="141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x14ac:dyDescent="0.2">
      <c r="A478" s="141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x14ac:dyDescent="0.2">
      <c r="A479" s="141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x14ac:dyDescent="0.2">
      <c r="A480" s="141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x14ac:dyDescent="0.2">
      <c r="A481" s="141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x14ac:dyDescent="0.2">
      <c r="A482" s="141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x14ac:dyDescent="0.2">
      <c r="A483" s="141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x14ac:dyDescent="0.2">
      <c r="A484" s="141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x14ac:dyDescent="0.2">
      <c r="A485" s="141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x14ac:dyDescent="0.2">
      <c r="A486" s="141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x14ac:dyDescent="0.2">
      <c r="A487" s="141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x14ac:dyDescent="0.2">
      <c r="A488" s="141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x14ac:dyDescent="0.2">
      <c r="A489" s="141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x14ac:dyDescent="0.2">
      <c r="A490" s="141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x14ac:dyDescent="0.2">
      <c r="A491" s="141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x14ac:dyDescent="0.2">
      <c r="A492" s="141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x14ac:dyDescent="0.2">
      <c r="A493" s="141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x14ac:dyDescent="0.2">
      <c r="A494" s="141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x14ac:dyDescent="0.2">
      <c r="A495" s="141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x14ac:dyDescent="0.2">
      <c r="A496" s="141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x14ac:dyDescent="0.2">
      <c r="A497" s="141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x14ac:dyDescent="0.2">
      <c r="A498" s="141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x14ac:dyDescent="0.2">
      <c r="A499" s="141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x14ac:dyDescent="0.2">
      <c r="A500" s="141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x14ac:dyDescent="0.2">
      <c r="A501" s="141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x14ac:dyDescent="0.2">
      <c r="A502" s="141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x14ac:dyDescent="0.2">
      <c r="A503" s="141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x14ac:dyDescent="0.2">
      <c r="A504" s="141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x14ac:dyDescent="0.2">
      <c r="A505" s="141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x14ac:dyDescent="0.2">
      <c r="A506" s="141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x14ac:dyDescent="0.2">
      <c r="A507" s="141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x14ac:dyDescent="0.2">
      <c r="A508" s="141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x14ac:dyDescent="0.2">
      <c r="A509" s="141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x14ac:dyDescent="0.2">
      <c r="A510" s="141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x14ac:dyDescent="0.2">
      <c r="A511" s="141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x14ac:dyDescent="0.2">
      <c r="A512" s="141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x14ac:dyDescent="0.2">
      <c r="A513" s="141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x14ac:dyDescent="0.2">
      <c r="A514" s="141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x14ac:dyDescent="0.2">
      <c r="A515" s="141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x14ac:dyDescent="0.2">
      <c r="A516" s="141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x14ac:dyDescent="0.2">
      <c r="A517" s="141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x14ac:dyDescent="0.2">
      <c r="A518" s="141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x14ac:dyDescent="0.2">
      <c r="A519" s="141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x14ac:dyDescent="0.2">
      <c r="A520" s="141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x14ac:dyDescent="0.2">
      <c r="A521" s="141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x14ac:dyDescent="0.2">
      <c r="A522" s="141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x14ac:dyDescent="0.2">
      <c r="A523" s="141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x14ac:dyDescent="0.2">
      <c r="A524" s="141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x14ac:dyDescent="0.2">
      <c r="A525" s="141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x14ac:dyDescent="0.2">
      <c r="A526" s="141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x14ac:dyDescent="0.2">
      <c r="A527" s="141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x14ac:dyDescent="0.2">
      <c r="A528" s="141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x14ac:dyDescent="0.2">
      <c r="A529" s="141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x14ac:dyDescent="0.2">
      <c r="A530" s="141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x14ac:dyDescent="0.2">
      <c r="A531" s="141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x14ac:dyDescent="0.2">
      <c r="A532" s="141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x14ac:dyDescent="0.2">
      <c r="A533" s="141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x14ac:dyDescent="0.2">
      <c r="A534" s="141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x14ac:dyDescent="0.2">
      <c r="A535" s="141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x14ac:dyDescent="0.2">
      <c r="A536" s="141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x14ac:dyDescent="0.2">
      <c r="A537" s="141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x14ac:dyDescent="0.2">
      <c r="A538" s="141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x14ac:dyDescent="0.2">
      <c r="A539" s="141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x14ac:dyDescent="0.2">
      <c r="A540" s="141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x14ac:dyDescent="0.2">
      <c r="A541" s="141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x14ac:dyDescent="0.2">
      <c r="A542" s="141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x14ac:dyDescent="0.2">
      <c r="A543" s="141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x14ac:dyDescent="0.2">
      <c r="A544" s="141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x14ac:dyDescent="0.2">
      <c r="A545" s="141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x14ac:dyDescent="0.2">
      <c r="A546" s="141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x14ac:dyDescent="0.2">
      <c r="A547" s="141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x14ac:dyDescent="0.2">
      <c r="A548" s="141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x14ac:dyDescent="0.2">
      <c r="A549" s="141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x14ac:dyDescent="0.2">
      <c r="A550" s="141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x14ac:dyDescent="0.2">
      <c r="A551" s="141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x14ac:dyDescent="0.2">
      <c r="A552" s="141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x14ac:dyDescent="0.2">
      <c r="A553" s="141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x14ac:dyDescent="0.2">
      <c r="A554" s="141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x14ac:dyDescent="0.2">
      <c r="A555" s="141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x14ac:dyDescent="0.2">
      <c r="A556" s="141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x14ac:dyDescent="0.2">
      <c r="A557" s="141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x14ac:dyDescent="0.2">
      <c r="A558" s="141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x14ac:dyDescent="0.2">
      <c r="A559" s="141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x14ac:dyDescent="0.2">
      <c r="A560" s="141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x14ac:dyDescent="0.2">
      <c r="A561" s="141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x14ac:dyDescent="0.2">
      <c r="A562" s="141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x14ac:dyDescent="0.2">
      <c r="A563" s="141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x14ac:dyDescent="0.2">
      <c r="A564" s="141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x14ac:dyDescent="0.2">
      <c r="A565" s="141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x14ac:dyDescent="0.2">
      <c r="A566" s="141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x14ac:dyDescent="0.2">
      <c r="A567" s="141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x14ac:dyDescent="0.2">
      <c r="A568" s="141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x14ac:dyDescent="0.2">
      <c r="A569" s="141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x14ac:dyDescent="0.2">
      <c r="A570" s="141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x14ac:dyDescent="0.2">
      <c r="A571" s="141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x14ac:dyDescent="0.2">
      <c r="A572" s="141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x14ac:dyDescent="0.2">
      <c r="A573" s="141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x14ac:dyDescent="0.2">
      <c r="A574" s="141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x14ac:dyDescent="0.2">
      <c r="A575" s="141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x14ac:dyDescent="0.2">
      <c r="A576" s="141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x14ac:dyDescent="0.2">
      <c r="A577" s="141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x14ac:dyDescent="0.2">
      <c r="A578" s="141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x14ac:dyDescent="0.2">
      <c r="A579" s="141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x14ac:dyDescent="0.2">
      <c r="A580" s="141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x14ac:dyDescent="0.2">
      <c r="A581" s="141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x14ac:dyDescent="0.2">
      <c r="A582" s="141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x14ac:dyDescent="0.2">
      <c r="A583" s="141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x14ac:dyDescent="0.2">
      <c r="A584" s="141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x14ac:dyDescent="0.2">
      <c r="A585" s="141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x14ac:dyDescent="0.2">
      <c r="A586" s="141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x14ac:dyDescent="0.2">
      <c r="A587" s="141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x14ac:dyDescent="0.2">
      <c r="A588" s="141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x14ac:dyDescent="0.2">
      <c r="A589" s="141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x14ac:dyDescent="0.2">
      <c r="A590" s="141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x14ac:dyDescent="0.2">
      <c r="A591" s="141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x14ac:dyDescent="0.2">
      <c r="A592" s="141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x14ac:dyDescent="0.2">
      <c r="A593" s="141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x14ac:dyDescent="0.2">
      <c r="A594" s="141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x14ac:dyDescent="0.2">
      <c r="A595" s="141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x14ac:dyDescent="0.2">
      <c r="A596" s="141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x14ac:dyDescent="0.2">
      <c r="A597" s="141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x14ac:dyDescent="0.2">
      <c r="A598" s="141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x14ac:dyDescent="0.2">
      <c r="A599" s="141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x14ac:dyDescent="0.2">
      <c r="A600" s="141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x14ac:dyDescent="0.2">
      <c r="A601" s="141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x14ac:dyDescent="0.2">
      <c r="A602" s="141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x14ac:dyDescent="0.2">
      <c r="A603" s="141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x14ac:dyDescent="0.2">
      <c r="A604" s="141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x14ac:dyDescent="0.2">
      <c r="A605" s="141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x14ac:dyDescent="0.2">
      <c r="A606" s="141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x14ac:dyDescent="0.2">
      <c r="A607" s="141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x14ac:dyDescent="0.2">
      <c r="A608" s="141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x14ac:dyDescent="0.2">
      <c r="A609" s="141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x14ac:dyDescent="0.2">
      <c r="A610" s="141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x14ac:dyDescent="0.2">
      <c r="A611" s="141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x14ac:dyDescent="0.2">
      <c r="A612" s="141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x14ac:dyDescent="0.2">
      <c r="A613" s="141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x14ac:dyDescent="0.2">
      <c r="A614" s="141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x14ac:dyDescent="0.2">
      <c r="A615" s="141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x14ac:dyDescent="0.2">
      <c r="A616" s="141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x14ac:dyDescent="0.2">
      <c r="A617" s="141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x14ac:dyDescent="0.2">
      <c r="A618" s="141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x14ac:dyDescent="0.2">
      <c r="A619" s="141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x14ac:dyDescent="0.2">
      <c r="A620" s="141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x14ac:dyDescent="0.2">
      <c r="A621" s="141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x14ac:dyDescent="0.2">
      <c r="A622" s="141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x14ac:dyDescent="0.2">
      <c r="A623" s="141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x14ac:dyDescent="0.2">
      <c r="A624" s="141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x14ac:dyDescent="0.2">
      <c r="A625" s="141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x14ac:dyDescent="0.2">
      <c r="A626" s="141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x14ac:dyDescent="0.2">
      <c r="A627" s="141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x14ac:dyDescent="0.2">
      <c r="A628" s="141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x14ac:dyDescent="0.2">
      <c r="A629" s="141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x14ac:dyDescent="0.2">
      <c r="A630" s="141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x14ac:dyDescent="0.2">
      <c r="A631" s="141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x14ac:dyDescent="0.2">
      <c r="A632" s="141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x14ac:dyDescent="0.2">
      <c r="A633" s="141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x14ac:dyDescent="0.2">
      <c r="A634" s="141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x14ac:dyDescent="0.2">
      <c r="A635" s="141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x14ac:dyDescent="0.2">
      <c r="A636" s="141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x14ac:dyDescent="0.2">
      <c r="A637" s="141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x14ac:dyDescent="0.2">
      <c r="A638" s="141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x14ac:dyDescent="0.2">
      <c r="A639" s="141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x14ac:dyDescent="0.2">
      <c r="A640" s="141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x14ac:dyDescent="0.2">
      <c r="A641" s="141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x14ac:dyDescent="0.2">
      <c r="A642" s="141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x14ac:dyDescent="0.2">
      <c r="A643" s="141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x14ac:dyDescent="0.2">
      <c r="A644" s="141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x14ac:dyDescent="0.2">
      <c r="A645" s="141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x14ac:dyDescent="0.2">
      <c r="A646" s="141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x14ac:dyDescent="0.2">
      <c r="A647" s="141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x14ac:dyDescent="0.2">
      <c r="A648" s="141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spans="1:11" x14ac:dyDescent="0.2">
      <c r="A649" s="141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spans="1:11" x14ac:dyDescent="0.2">
      <c r="A650" s="141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spans="1:11" x14ac:dyDescent="0.2">
      <c r="A651" s="141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spans="1:11" x14ac:dyDescent="0.2">
      <c r="A652" s="141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spans="1:11" x14ac:dyDescent="0.2">
      <c r="A653" s="141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spans="1:11" x14ac:dyDescent="0.2">
      <c r="A654" s="141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spans="1:11" x14ac:dyDescent="0.2">
      <c r="A655" s="141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spans="1:11" x14ac:dyDescent="0.2">
      <c r="A656" s="141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spans="1:11" x14ac:dyDescent="0.2">
      <c r="A657" s="141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spans="1:11" x14ac:dyDescent="0.2">
      <c r="A658" s="141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spans="1:11" x14ac:dyDescent="0.2">
      <c r="A659" s="141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spans="1:11" x14ac:dyDescent="0.2">
      <c r="A660" s="141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spans="1:11" x14ac:dyDescent="0.2">
      <c r="A661" s="141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spans="1:11" x14ac:dyDescent="0.2">
      <c r="A662" s="141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spans="1:11" x14ac:dyDescent="0.2">
      <c r="A663" s="141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spans="1:11" x14ac:dyDescent="0.2">
      <c r="A664" s="141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spans="1:11" x14ac:dyDescent="0.2">
      <c r="A665" s="141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spans="1:11" x14ac:dyDescent="0.2">
      <c r="A666" s="141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spans="1:11" x14ac:dyDescent="0.2">
      <c r="A667" s="141"/>
      <c r="B667" s="2"/>
      <c r="C667" s="2"/>
      <c r="D667" s="2"/>
      <c r="E667" s="2"/>
      <c r="F667" s="2"/>
      <c r="G667" s="2"/>
      <c r="H667" s="2"/>
      <c r="I667" s="2"/>
      <c r="J667" s="2"/>
      <c r="K667" s="2"/>
    </row>
    <row r="668" spans="1:11" x14ac:dyDescent="0.2">
      <c r="A668" s="141"/>
      <c r="B668" s="2"/>
      <c r="C668" s="2"/>
      <c r="D668" s="2"/>
      <c r="E668" s="2"/>
      <c r="F668" s="2"/>
      <c r="G668" s="2"/>
      <c r="H668" s="2"/>
      <c r="I668" s="2"/>
      <c r="J668" s="2"/>
      <c r="K668" s="2"/>
    </row>
    <row r="669" spans="1:11" x14ac:dyDescent="0.2">
      <c r="A669" s="141"/>
      <c r="B669" s="2"/>
      <c r="C669" s="2"/>
      <c r="D669" s="2"/>
      <c r="E669" s="2"/>
      <c r="F669" s="2"/>
      <c r="G669" s="2"/>
      <c r="H669" s="2"/>
      <c r="I669" s="2"/>
      <c r="J669" s="2"/>
      <c r="K669" s="2"/>
    </row>
  </sheetData>
  <mergeCells count="14">
    <mergeCell ref="A7:J7"/>
    <mergeCell ref="F1:K1"/>
    <mergeCell ref="F2:K2"/>
    <mergeCell ref="F3:K3"/>
    <mergeCell ref="A5:K5"/>
    <mergeCell ref="A6:K6"/>
    <mergeCell ref="I8:I9"/>
    <mergeCell ref="J8:K8"/>
    <mergeCell ref="A8:A9"/>
    <mergeCell ref="B8:B9"/>
    <mergeCell ref="C8:C9"/>
    <mergeCell ref="D8:E8"/>
    <mergeCell ref="F8:F9"/>
    <mergeCell ref="G8:H8"/>
  </mergeCells>
  <pageMargins left="0.19685039370078741" right="0.19685039370078741" top="0.59055118110236227" bottom="0.19685039370078741" header="0.51181102362204722" footer="0.51181102362204722"/>
  <pageSetup paperSize="9" scale="59" orientation="landscape" r:id="rId1"/>
  <headerFooter alignWithMargins="0"/>
  <rowBreaks count="1" manualBreakCount="1">
    <brk id="1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 №15</vt:lpstr>
      <vt:lpstr>'Таблица №15'!Область_печати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Владимирович Киселев</dc:creator>
  <cp:lastModifiedBy>Елена Владимировна Деткова</cp:lastModifiedBy>
  <cp:lastPrinted>2025-12-22T12:58:31Z</cp:lastPrinted>
  <dcterms:created xsi:type="dcterms:W3CDTF">2025-12-22T12:16:41Z</dcterms:created>
  <dcterms:modified xsi:type="dcterms:W3CDTF">2025-12-22T12:59:27Z</dcterms:modified>
</cp:coreProperties>
</file>