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32760" windowWidth="15135" windowHeight="12120" tabRatio="594" activeTab="0"/>
  </bookViews>
  <sheets>
    <sheet name="райбюджет за 2021 г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<sst xmlns="http://schemas.openxmlformats.org/spreadsheetml/2006/main" count="317" uniqueCount="247">
  <si>
    <t>Классификация доходов бюджетов</t>
  </si>
  <si>
    <t>Код</t>
  </si>
  <si>
    <t>Код главы главного администратора доходов бюджета</t>
  </si>
  <si>
    <t>Наименование главного администратора доходов бюджета</t>
  </si>
  <si>
    <t>Код строки</t>
  </si>
  <si>
    <t>Прогноз доходов бюджета</t>
  </si>
  <si>
    <t xml:space="preserve">к приложению № 1 Решения </t>
  </si>
  <si>
    <t xml:space="preserve">Алексеевской районной Думы </t>
  </si>
  <si>
    <t>Реестр источников доходов</t>
  </si>
  <si>
    <t>бюджета Алексеевского муницпального района Волгоградской области</t>
  </si>
  <si>
    <t>Номер п/п</t>
  </si>
  <si>
    <t xml:space="preserve">Наименование </t>
  </si>
  <si>
    <t>0100</t>
  </si>
  <si>
    <t>НАЛОГОВЫЕ И НЕНАЛОГОВЫЕ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</si>
  <si>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</si>
  <si>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</si>
  <si>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</si>
  <si>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</si>
  <si>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</si>
  <si>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</si>
  <si>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</si>
  <si>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 бюджетных и 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</si>
  <si>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 учреждений (за исключением имущества муниципальных бюджетных и  автономных учреждений) </t>
  </si>
  <si>
    <t>Платежи при пользовании природными ресурсами</t>
  </si>
  <si>
    <t>Плата за выбросы загрязняющих веществ в атмосферный воздух стационарными объектами</t>
  </si>
  <si>
    <t>Доходы от реализации  иного имущества, находящегося в собственности муниципальных районов 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</si>
  <si>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</si>
  <si>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</si>
  <si>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тыс. руб.</t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</si>
  <si>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</si>
  <si>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</si>
  <si>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</si>
  <si>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</si>
  <si>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внутригородских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</si>
  <si>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</si>
  <si>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</si>
  <si>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Управление Федеральной налоговой службы по Волгоградской области</t>
  </si>
  <si>
    <t>Управление Федерального казначейства по Волгоградской области</t>
  </si>
  <si>
    <t>НАЛОГИ НА ПРИБЫЛЬ, ДОХОДЫ</t>
  </si>
  <si>
    <t>НАЛОГИ НА ТОВАРЫ  (РАБОТЫ, УСЛУГИ) РЕАЛИЗУЕМЫЕ ЕА ТЕРРИТОРИИ РОССИЙСКОЙ ФЕДЕРАЦИИ</t>
  </si>
  <si>
    <t xml:space="preserve"> 1 00 00000 00 0000 000</t>
  </si>
  <si>
    <t xml:space="preserve"> 1 01 00000 00 0000 000</t>
  </si>
  <si>
    <t>1 01 02010 01 0000 110</t>
  </si>
  <si>
    <t xml:space="preserve"> 1 01 02020 01 0000 110</t>
  </si>
  <si>
    <t xml:space="preserve"> 1 01 02030 01 0000 110</t>
  </si>
  <si>
    <t xml:space="preserve"> 1 01 02040 01 0000 110</t>
  </si>
  <si>
    <t xml:space="preserve"> 1 03 00000 00 0000 000</t>
  </si>
  <si>
    <t xml:space="preserve"> 1 05 00000 00 0000 000</t>
  </si>
  <si>
    <t>НАЛОГИ НА СОВОКУПНЫЙ ДОХОД</t>
  </si>
  <si>
    <t>1 05 02010 02 0000 110</t>
  </si>
  <si>
    <t xml:space="preserve"> 1 05 03010 01 0000 110</t>
  </si>
  <si>
    <t>1 05 04020 02 0000 110</t>
  </si>
  <si>
    <t>1 08 00000 00 0000 000</t>
  </si>
  <si>
    <t>ГОСУДАРСТВЕННАЯ ПОШЛИНА</t>
  </si>
  <si>
    <t xml:space="preserve"> 1 08 03010 01 0000 110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</si>
  <si>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</si>
  <si>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муницпальных районов, а также средства от продажи права на заключение договоров аренды указанных земельных участков</t>
  </si>
  <si>
    <t>Администрация Алексеевского муниципального района Волгоградской области</t>
  </si>
  <si>
    <t>1 11 05013  05 0000 120</t>
  </si>
  <si>
    <t xml:space="preserve"> 1 11 05025 05 0000 120</t>
  </si>
  <si>
    <t xml:space="preserve"> 1 11 05035 05 0000 120</t>
  </si>
  <si>
    <t xml:space="preserve"> 1 12 00000 00 0000 000</t>
  </si>
  <si>
    <t>048</t>
  </si>
  <si>
    <t xml:space="preserve"> 1 12 01010 01 0000 120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</si>
  <si>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межселеннх территорий муницпальных районов</t>
  </si>
  <si>
    <t xml:space="preserve"> 1 14 00000 00 0000 000</t>
  </si>
  <si>
    <t>ДОХОДЫ ОТ ПРОДАЖИ МАТЕРИАЛЬНЫХ И НЕМАТЕРИАЛЬНЫХ АКТИВОВ</t>
  </si>
  <si>
    <t xml:space="preserve"> 1 14 02053 05 0000 410</t>
  </si>
  <si>
    <t xml:space="preserve"> 1 14 06013 05 0000 430</t>
  </si>
  <si>
    <t>ШТРАФЫ, САНКЦИИ, ВОЗМЕЩЕНИЕ УЩЕРБА</t>
  </si>
  <si>
    <t xml:space="preserve"> 1 16 00000 00 0000 000</t>
  </si>
  <si>
    <t>ГУ МВД по Волгоградской области</t>
  </si>
  <si>
    <t>Управление Росприроднадзора по Волгоградской области</t>
  </si>
  <si>
    <t>2 00 00000 00 0000 000</t>
  </si>
  <si>
    <t>Субсидии бюджетам бюджетной системы Российской Федерации 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</si>
  <si>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</si>
  <si>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</si>
  <si>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межбюджетные трансферты, передаваемые бюджетам муницпальных районов</t>
  </si>
  <si>
    <t>101</t>
  </si>
  <si>
    <t>102</t>
  </si>
  <si>
    <t>103</t>
  </si>
  <si>
    <t>104</t>
  </si>
  <si>
    <t>110</t>
  </si>
  <si>
    <t>111</t>
  </si>
  <si>
    <t>112</t>
  </si>
  <si>
    <t>113</t>
  </si>
  <si>
    <t>114</t>
  </si>
  <si>
    <t>120</t>
  </si>
  <si>
    <t>121</t>
  </si>
  <si>
    <t>122</t>
  </si>
  <si>
    <t>123</t>
  </si>
  <si>
    <t>124</t>
  </si>
  <si>
    <t>130</t>
  </si>
  <si>
    <t>131</t>
  </si>
  <si>
    <t>140</t>
  </si>
  <si>
    <t>141</t>
  </si>
  <si>
    <t>142</t>
  </si>
  <si>
    <t>143</t>
  </si>
  <si>
    <t>150</t>
  </si>
  <si>
    <t>151</t>
  </si>
  <si>
    <t>152</t>
  </si>
  <si>
    <t>160</t>
  </si>
  <si>
    <t xml:space="preserve">   Итого: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</si>
  <si>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</si>
  <si>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</si>
  <si>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</si>
  <si>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</si>
  <si>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</si>
  <si>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</si>
  <si>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Администрация Алексеевского муниципального района</t>
  </si>
  <si>
    <t>Таблица № 5</t>
  </si>
  <si>
    <t xml:space="preserve"> 1 12 01041 01 0000 120</t>
  </si>
  <si>
    <t xml:space="preserve">Плата за размещение отходов производства </t>
  </si>
  <si>
    <t>Возврат остатков субсидий, субвенций и иных межбюджетных трансфертов, имеющих целевое назначение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</si>
  <si>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</si>
  <si>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2 19 00000 00 0000 000</t>
  </si>
  <si>
    <t>125</t>
  </si>
  <si>
    <t>на 2022 г. (очередной финансовый год)</t>
  </si>
  <si>
    <t>1 05 01011 01 0000 110</t>
  </si>
  <si>
    <t>1 05 01021 01 0000 110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</si>
  <si>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</si>
  <si>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Российской Федерации) </t>
  </si>
  <si>
    <t>1 12 01042 01 0000 120</t>
  </si>
  <si>
    <r>
      <t xml:space="preserve">Плата за размещение </t>
    </r>
    <r>
      <rPr>
        <sz val="9"/>
        <color indexed="8"/>
        <rFont val="Times New Roman"/>
        <family val="1"/>
      </rPr>
      <t xml:space="preserve">твердых коммунальных отходов </t>
    </r>
  </si>
  <si>
    <r>
      <t xml:space="preserve">Доходы от оказания платных </t>
    </r>
    <r>
      <rPr>
        <b/>
        <sz val="10"/>
        <color indexed="8"/>
        <rFont val="Times New Roman"/>
        <family val="1"/>
      </rPr>
      <t>услуг и компенсации затрат государства</t>
    </r>
  </si>
  <si>
    <t>Прочие доходы от компенсации затрат бюджетов муниципальных районов</t>
  </si>
  <si>
    <t>1 13 00000 00 0000 000</t>
  </si>
  <si>
    <t>1 13 02995 05 0000 130</t>
  </si>
  <si>
    <t xml:space="preserve"> 1 03 02231 01 0000 110</t>
  </si>
  <si>
    <t xml:space="preserve"> 1 03 02241 01 0000 110</t>
  </si>
  <si>
    <t xml:space="preserve"> 1 03 02251 01 0000 110</t>
  </si>
  <si>
    <t xml:space="preserve"> 1 03 02261 01 0000 110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</si>
  <si>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</si>
  <si>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2 02 20041 05 0000 150 </t>
  </si>
  <si>
    <t>2 02 00000 00 0000 150</t>
  </si>
  <si>
    <t>2 02 20000 00 0000 150</t>
  </si>
  <si>
    <t>Субвенции бюджетам муниципальных районов на проведение Всероссийской переписи населения 2020 года</t>
  </si>
  <si>
    <t>2 02 35469 05  0000 150</t>
  </si>
  <si>
    <t>100</t>
  </si>
  <si>
    <t>135</t>
  </si>
  <si>
    <t>136</t>
  </si>
  <si>
    <t>137</t>
  </si>
  <si>
    <t>138</t>
  </si>
  <si>
    <t>145</t>
  </si>
  <si>
    <t>на 2023 г. (очередной финансовый год)</t>
  </si>
  <si>
    <t>1 11 09045 05 0000 120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</si>
  <si>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учреждений)</t>
  </si>
  <si>
    <t>139</t>
  </si>
  <si>
    <t>1 16 01053 01 0000 140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</si>
  <si>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</si>
  <si>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Комитет юстиции Волгоградской области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</si>
  <si>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</si>
  <si>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</si>
  <si>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</si>
  <si>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</si>
  <si>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</si>
  <si>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</si>
  <si>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</si>
  <si>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</si>
  <si>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</si>
  <si>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</si>
  <si>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1 16 01153 01 0000 140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</si>
  <si>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</si>
  <si>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</si>
  <si>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</si>
  <si>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</si>
  <si>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</si>
  <si>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</si>
  <si>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Федеральное агенство по рыболовству</t>
  </si>
  <si>
    <t xml:space="preserve">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</si>
  <si>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</si>
  <si>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2 02 25304 05 0000 150</t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</si>
  <si>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</si>
  <si>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2 02 25576 05 0000 150</t>
  </si>
  <si>
    <t>Субсидии бюджетам на обеспечение комплексного развития сельских территорий</t>
  </si>
  <si>
    <t xml:space="preserve"> 2 02 27576 05 0000 150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</si>
  <si>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</si>
  <si>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</si>
  <si>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2 02 35120 05 0000 150</t>
  </si>
  <si>
    <t>Субвенции бюджетам муницпальных районов на осуществление полномочий по составлению (изменению) списков кандидатов в присяжные заседеатели федеральных судов общей юрисдикции в российской Федерации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</si>
  <si>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</si>
  <si>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146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</si>
  <si>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</si>
  <si>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</si>
  <si>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</si>
  <si>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</si>
  <si>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</si>
  <si>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</si>
  <si>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</si>
  <si>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</si>
  <si>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</si>
  <si>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</si>
  <si>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</si>
  <si>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</si>
  <si>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</si>
  <si>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</si>
  <si>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</si>
  <si>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</si>
  <si>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</si>
  <si>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Прогноз доходов бюджета на 2021 г. (текущий финансовый год)</t>
  </si>
  <si>
    <t>на 2024 г. (очередной финансовый год)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</si>
  <si>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</si>
  <si>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</si>
  <si>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</si>
  <si>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1 16 01173 01 0000 140</t>
  </si>
  <si>
    <t>1 16 02020 02 0000 140</t>
  </si>
  <si>
    <t>2 02 25299 05 0000 150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</si>
  <si>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</si>
  <si>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 xml:space="preserve">Субсидии бюджетам муниципальных районов на проведение комплексных кадастровых работ
</t>
  </si>
  <si>
    <t>2 02 25511 05 0000 150</t>
  </si>
  <si>
    <t>Плата за выбросы загрязняющих веществ в водные объекты</t>
  </si>
  <si>
    <t>1 16 01054 01 0000 140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</si>
  <si>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 в области финансов, налогов и сбюоров</t>
  </si>
  <si>
    <t>Субсидии на обеспечение комплексного развития сельских территорий (реализация проектов комплексного развития сельских территорий или сельских агломераций)</t>
  </si>
  <si>
    <t>105</t>
  </si>
  <si>
    <t>144</t>
  </si>
  <si>
    <t>2 18 00000 00 0000 150</t>
  </si>
  <si>
    <t>2 02 49999 05 0000 150</t>
  </si>
  <si>
    <t xml:space="preserve"> 2 19 60010 05 0000 150</t>
  </si>
  <si>
    <t>2 18 05010 05 0000 150</t>
  </si>
  <si>
    <t>Доходы бюджетов бюджетной системы РФ от возврата организациями остатков субсидий прошлых лет</t>
  </si>
  <si>
    <t>Доходы бюджетов муницпальных районов от возврата бюджетными учреждениями остатков субсидий прошлых лет</t>
  </si>
  <si>
    <t>1 16 11050 01 0000 140</t>
  </si>
  <si>
    <t>Платежи по искаи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территориях), подлежащие зачислению в бюджет муницпального образования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</si>
  <si>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</si>
  <si>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Комитет природных ресурсов, лесного хозяйства и экологии Волгоградской области</t>
  </si>
  <si>
    <t>2 02 29999 05 0000 150</t>
  </si>
  <si>
    <t>2 02 30000 00 0000 150</t>
  </si>
  <si>
    <t xml:space="preserve"> 2 02 30022 05 0000 150</t>
  </si>
  <si>
    <t xml:space="preserve"> 2 02 30024 05 0000 150</t>
  </si>
  <si>
    <t xml:space="preserve"> 2 02 30027 05 0000 150</t>
  </si>
  <si>
    <t>2 02 30029 05 0000 150</t>
  </si>
  <si>
    <t xml:space="preserve"> 2 02 35930 05 0000 150</t>
  </si>
  <si>
    <t>2 02 40000 00 0000 150</t>
  </si>
  <si>
    <t>2 02 40014 05 0000 150</t>
  </si>
  <si>
    <t>178</t>
  </si>
  <si>
    <t>на 2022 год и плановый период 2023 и 2024 годов</t>
  </si>
  <si>
    <t>Оценка исполнения                     2021 г. (текущий финансовый год)</t>
  </si>
  <si>
    <t>Кассовые поступления  в текущем финансовом году (по состоянию на "01" декабря 2021 г.)</t>
  </si>
  <si>
    <t xml:space="preserve">     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</si>
  <si>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</si>
  <si>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</si>
  <si>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179</t>
  </si>
  <si>
    <t>180</t>
  </si>
  <si>
    <t xml:space="preserve">              </t>
  </si>
  <si>
    <t>от "__30__"__декабря__2021 г. № __37/227__</t>
  </si>
  <si>
    <t xml:space="preserve">    на 01.12.2021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</si>
</sst>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_р_."/>
    <numFmt numFmtId="183" formatCode="#,##0.00_р_.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11" fillId="0" borderId="0" xfId="0" applyFont="1" applyAlignment="1">
      <alignment horizontal="right"/>
    </xf>
    <xf numFmtId="0" fontId="8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wrapText="1"/>
    </xf>
    <xf numFmtId="49" fontId="52" fillId="33" borderId="10" xfId="0" applyNumberFormat="1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left" wrapText="1"/>
    </xf>
    <xf numFmtId="49" fontId="51" fillId="33" borderId="10" xfId="0" applyNumberFormat="1" applyFont="1" applyFill="1" applyBorder="1" applyAlignment="1">
      <alignment horizontal="center" wrapText="1"/>
    </xf>
    <xf numFmtId="0" fontId="51" fillId="33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4" fillId="33" borderId="10" xfId="42" applyFont="1" applyFill="1" applyBorder="1" applyAlignment="1" applyProtection="1">
      <alignment vertical="center" wrapText="1"/>
      <protection/>
    </xf>
    <xf numFmtId="0" fontId="52" fillId="33" borderId="10" xfId="0" applyFont="1" applyFill="1" applyBorder="1" applyAlignment="1">
      <alignment horizontal="center"/>
    </xf>
    <xf numFmtId="174" fontId="11" fillId="0" borderId="10" xfId="0" applyNumberFormat="1" applyFont="1" applyFill="1" applyBorder="1" applyAlignment="1">
      <alignment horizontal="right"/>
    </xf>
    <xf numFmtId="174" fontId="11" fillId="33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/>
    </xf>
    <xf numFmtId="174" fontId="5" fillId="34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 horizontal="right" wrapText="1"/>
    </xf>
    <xf numFmtId="174" fontId="5" fillId="35" borderId="10" xfId="0" applyNumberFormat="1" applyFont="1" applyFill="1" applyBorder="1" applyAlignment="1">
      <alignment/>
    </xf>
    <xf numFmtId="174" fontId="11" fillId="33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vertical="top" wrapText="1"/>
    </xf>
    <xf numFmtId="0" fontId="52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174" fontId="11" fillId="0" borderId="10" xfId="0" applyNumberFormat="1" applyFont="1" applyBorder="1" applyAlignment="1">
      <alignment horizontal="right" wrapText="1"/>
    </xf>
    <xf numFmtId="174" fontId="5" fillId="33" borderId="10" xfId="0" applyNumberFormat="1" applyFont="1" applyFill="1" applyBorder="1" applyAlignment="1">
      <alignment horizontal="right" wrapText="1"/>
    </xf>
    <xf numFmtId="0" fontId="52" fillId="33" borderId="10" xfId="0" applyFont="1" applyFill="1" applyBorder="1" applyAlignment="1">
      <alignment horizontal="center"/>
    </xf>
    <xf numFmtId="0" fontId="52" fillId="0" borderId="0" xfId="0" applyFont="1" applyAlignment="1">
      <alignment wrapText="1"/>
    </xf>
    <xf numFmtId="0" fontId="9" fillId="0" borderId="10" xfId="53" applyFont="1" applyBorder="1" applyAlignment="1" applyProtection="1">
      <alignment horizontal="left" wrapText="1"/>
      <protection locked="0"/>
    </xf>
    <xf numFmtId="0" fontId="9" fillId="0" borderId="10" xfId="0" applyFont="1" applyBorder="1" applyAlignment="1">
      <alignment horizontal="left" wrapText="1"/>
    </xf>
    <xf numFmtId="174" fontId="5" fillId="33" borderId="10" xfId="0" applyNumberFormat="1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52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4" fillId="33" borderId="10" xfId="42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34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2" Type="http://schemas.openxmlformats.org/officeDocument/2006/relationships/hyperlink" Target="consultantplus://offline/ref=DE7A6F5035E4404F68CA57B01EAC806B39FF63A9B7D9549DDD4A7B6F26E6A9C865BA0C4CC4F7E3CEBA0BE5F64934AA1FE0EBAA4D5F68940DZ2C4K" TargetMode="External" /><Relationship Id="rId3" Type="http://schemas.openxmlformats.org/officeDocument/2006/relationships/hyperlink" Target="consultantplus://offline/ref=FF39C136A6247585B45EA41229C1064907E7BBFB01F09CE8BA274A4C4D6A0515F5E2E09064B54F74ACE2CEE49AD83A3B78DB16C5717D87341BB3L" TargetMode="External" /><Relationship Id="rId4" Type="http://schemas.openxmlformats.org/officeDocument/2006/relationships/hyperlink" Target="consultantplus://offline/ref=E4564FAE5423E96CE3ADDC16DA952D24B0D8F49E5CFE1282294E5432E4A403B594F4146E6A8AF4EEE45FC9C2E5E81D0579557FA982B06553l1O4K" TargetMode="External" /><Relationship Id="rId5" Type="http://schemas.openxmlformats.org/officeDocument/2006/relationships/hyperlink" Target="consultantplus://offline/ref=E4564FAE5423E96CE3ADDC16DA952D24B0D8F49E5CFE1282294E5432E4A403B594F4146E6A8AF4EEE45FC9C2E5E81D0579557FA982B06553l1O4K" TargetMode="External" /><Relationship Id="rId6" Type="http://schemas.openxmlformats.org/officeDocument/2006/relationships/hyperlink" Target="consultantplus://offline/ref=13C4CD53F57F3051D47C8849075FAD5D59E8C181F2009DB93E565A450E5A97B74D26CC2078E4E77E89061ED1C2FD4DF99A5095ACC941C39DS7t9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E17" sqref="E17"/>
    </sheetView>
  </sheetViews>
  <sheetFormatPr defaultColWidth="9.00390625" defaultRowHeight="12.75"/>
  <cols>
    <col min="1" max="1" width="7.00390625" style="0" customWidth="1"/>
    <col min="2" max="2" width="21.25390625" style="0" customWidth="1"/>
    <col min="3" max="3" width="60.125" style="0" customWidth="1"/>
    <col min="4" max="4" width="10.00390625" style="0" customWidth="1"/>
    <col min="5" max="5" width="31.375" style="0" customWidth="1"/>
    <col min="6" max="6" width="7.00390625" style="0" customWidth="1"/>
    <col min="7" max="7" width="13.375" style="0" customWidth="1"/>
    <col min="8" max="8" width="13.875" style="0" customWidth="1"/>
    <col min="9" max="9" width="13.125" style="0" customWidth="1"/>
    <col min="10" max="10" width="13.25390625" style="0" customWidth="1"/>
    <col min="11" max="11" width="13.625" style="0" customWidth="1"/>
    <col min="12" max="12" width="13.25390625" style="0" customWidth="1"/>
  </cols>
  <sheetData>
    <row r="1" spans="1:12" ht="12.75" customHeight="1">
      <c r="A1" s="3"/>
      <c r="B1" s="4"/>
      <c r="C1" s="74"/>
      <c r="D1" s="74"/>
      <c r="E1" s="74"/>
      <c r="F1" s="3"/>
      <c r="G1" s="3"/>
      <c r="H1" s="3"/>
      <c r="I1" s="3"/>
      <c r="J1" s="3"/>
      <c r="K1" s="3"/>
      <c r="L1" s="3"/>
    </row>
    <row r="2" spans="1:12" ht="15.75" customHeight="1">
      <c r="A2" s="3"/>
      <c r="B2" s="4"/>
      <c r="C2" s="74"/>
      <c r="D2" s="74"/>
      <c r="E2" s="74"/>
      <c r="F2" s="3"/>
      <c r="G2" s="3"/>
      <c r="H2" s="6"/>
      <c r="I2" s="6"/>
      <c r="J2" s="79" t="s">
        <v>110</v>
      </c>
      <c r="K2" s="79"/>
      <c r="L2" s="79"/>
    </row>
    <row r="3" spans="1:12" ht="16.5" customHeight="1">
      <c r="A3" s="3"/>
      <c r="B3" s="4"/>
      <c r="C3" s="5"/>
      <c r="D3" s="5"/>
      <c r="E3" s="5"/>
      <c r="F3" s="3"/>
      <c r="G3" s="3"/>
      <c r="H3" s="6"/>
      <c r="I3" s="6"/>
      <c r="J3" s="79" t="s">
        <v>6</v>
      </c>
      <c r="K3" s="79"/>
      <c r="L3" s="79"/>
    </row>
    <row r="4" spans="1:12" ht="15" customHeight="1">
      <c r="A4" s="3"/>
      <c r="B4" s="4"/>
      <c r="C4" s="5"/>
      <c r="D4" s="5"/>
      <c r="E4" s="5"/>
      <c r="F4" s="3"/>
      <c r="G4" s="3"/>
      <c r="H4" s="6"/>
      <c r="I4" s="6"/>
      <c r="J4" s="79" t="s">
        <v>7</v>
      </c>
      <c r="K4" s="79"/>
      <c r="L4" s="79"/>
    </row>
    <row r="5" spans="1:12" ht="12.75" customHeight="1">
      <c r="A5" s="6"/>
      <c r="B5" s="4"/>
      <c r="C5" s="7"/>
      <c r="D5" s="7"/>
      <c r="E5" s="7"/>
      <c r="F5" s="6"/>
      <c r="G5" s="6"/>
      <c r="H5" s="79" t="s">
        <v>245</v>
      </c>
      <c r="I5" s="79"/>
      <c r="J5" s="79"/>
      <c r="K5" s="79"/>
      <c r="L5" s="79"/>
    </row>
    <row r="6" spans="1:12" ht="14.25" customHeight="1">
      <c r="A6" s="75" t="s">
        <v>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15.75" customHeight="1">
      <c r="A7" s="75" t="s">
        <v>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ht="15" customHeight="1">
      <c r="A8" s="75" t="s">
        <v>236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ht="8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21.75" customHeight="1">
      <c r="A10" s="25"/>
      <c r="B10" s="25"/>
      <c r="C10" s="4"/>
      <c r="D10" s="75" t="s">
        <v>246</v>
      </c>
      <c r="E10" s="75"/>
      <c r="F10" s="4"/>
      <c r="G10" s="4"/>
      <c r="H10" s="4"/>
      <c r="I10" s="4"/>
      <c r="J10" s="25"/>
      <c r="K10" s="25"/>
      <c r="L10" s="25"/>
    </row>
    <row r="11" spans="1:12" ht="11.25" customHeight="1">
      <c r="A11" s="3"/>
      <c r="B11" s="4"/>
      <c r="C11" s="5"/>
      <c r="D11" s="5"/>
      <c r="E11" s="5"/>
      <c r="F11" s="3"/>
      <c r="G11" s="3"/>
      <c r="H11" s="3"/>
      <c r="I11" s="3"/>
      <c r="J11" s="3"/>
      <c r="K11" s="3"/>
      <c r="L11" s="3"/>
    </row>
    <row r="12" spans="1:15" ht="14.25" customHeight="1">
      <c r="A12" s="3"/>
      <c r="B12" s="4"/>
      <c r="C12" s="5"/>
      <c r="D12" s="5"/>
      <c r="E12" s="5"/>
      <c r="F12" s="3"/>
      <c r="G12" s="3"/>
      <c r="H12" s="3"/>
      <c r="I12" s="3"/>
      <c r="J12" s="85" t="s">
        <v>28</v>
      </c>
      <c r="K12" s="85"/>
      <c r="L12" s="85"/>
      <c r="O12" t="s">
        <v>239</v>
      </c>
    </row>
    <row r="13" spans="1:12" ht="15">
      <c r="A13" s="77" t="s">
        <v>10</v>
      </c>
      <c r="B13" s="77" t="s">
        <v>0</v>
      </c>
      <c r="C13" s="77"/>
      <c r="D13" s="77" t="s">
        <v>2</v>
      </c>
      <c r="E13" s="78" t="s">
        <v>3</v>
      </c>
      <c r="F13" s="80" t="s">
        <v>4</v>
      </c>
      <c r="G13" s="80" t="s">
        <v>199</v>
      </c>
      <c r="H13" s="80" t="s">
        <v>238</v>
      </c>
      <c r="I13" s="77" t="s">
        <v>237</v>
      </c>
      <c r="J13" s="83" t="s">
        <v>5</v>
      </c>
      <c r="K13" s="83"/>
      <c r="L13" s="83"/>
    </row>
    <row r="14" spans="1:12" ht="87" customHeight="1">
      <c r="A14" s="77"/>
      <c r="B14" s="9" t="s">
        <v>1</v>
      </c>
      <c r="C14" s="9" t="s">
        <v>11</v>
      </c>
      <c r="D14" s="77"/>
      <c r="E14" s="78"/>
      <c r="F14" s="80"/>
      <c r="G14" s="80"/>
      <c r="H14" s="80"/>
      <c r="I14" s="77"/>
      <c r="J14" s="26" t="s">
        <v>117</v>
      </c>
      <c r="K14" s="26" t="s">
        <v>144</v>
      </c>
      <c r="L14" s="26" t="s">
        <v>200</v>
      </c>
    </row>
    <row r="15" spans="1:12" ht="12.75">
      <c r="A15" s="1">
        <v>1</v>
      </c>
      <c r="B15" s="1">
        <v>2</v>
      </c>
      <c r="C15" s="1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</row>
    <row r="16" spans="1:12" ht="15.75">
      <c r="A16" s="38">
        <v>1</v>
      </c>
      <c r="B16" s="10" t="s">
        <v>40</v>
      </c>
      <c r="C16" s="11" t="s">
        <v>13</v>
      </c>
      <c r="D16" s="8"/>
      <c r="E16" s="21"/>
      <c r="F16" s="35" t="s">
        <v>12</v>
      </c>
      <c r="G16" s="47">
        <f aca="true" t="shared" si="0" ref="G16:L16">G17+G23+G28+G34+G36+G41+G48+G51+G46</f>
        <v>156737.59999999998</v>
      </c>
      <c r="H16" s="47">
        <f t="shared" si="0"/>
        <v>139426.80000000002</v>
      </c>
      <c r="I16" s="47">
        <f t="shared" si="0"/>
        <v>160722.49999999994</v>
      </c>
      <c r="J16" s="47">
        <f t="shared" si="0"/>
        <v>150340.1</v>
      </c>
      <c r="K16" s="47">
        <f t="shared" si="0"/>
        <v>152956.8</v>
      </c>
      <c r="L16" s="47">
        <f t="shared" si="0"/>
        <v>155924.4</v>
      </c>
    </row>
    <row r="17" spans="1:12" ht="15.75">
      <c r="A17" s="38">
        <v>2</v>
      </c>
      <c r="B17" s="10" t="s">
        <v>41</v>
      </c>
      <c r="C17" s="13" t="s">
        <v>38</v>
      </c>
      <c r="D17" s="8"/>
      <c r="E17" s="21"/>
      <c r="F17" s="35" t="s">
        <v>138</v>
      </c>
      <c r="G17" s="48">
        <f aca="true" t="shared" si="1" ref="G17:L17">SUM(G18:G22)</f>
        <v>130330.09999999999</v>
      </c>
      <c r="H17" s="48">
        <f t="shared" si="1"/>
        <v>112248.90000000001</v>
      </c>
      <c r="I17" s="48">
        <f t="shared" si="1"/>
        <v>130330.09999999999</v>
      </c>
      <c r="J17" s="48">
        <f t="shared" si="1"/>
        <v>122605.09999999999</v>
      </c>
      <c r="K17" s="48">
        <f t="shared" si="1"/>
        <v>124924</v>
      </c>
      <c r="L17" s="48">
        <f t="shared" si="1"/>
        <v>127387.09999999999</v>
      </c>
    </row>
    <row r="18" spans="1:12" ht="51.75">
      <c r="A18" s="34">
        <v>3</v>
      </c>
      <c r="B18" s="14" t="s">
        <v>42</v>
      </c>
      <c r="C18" s="15" t="s">
        <v>103</v>
      </c>
      <c r="D18" s="8">
        <v>182</v>
      </c>
      <c r="E18" s="21" t="s">
        <v>36</v>
      </c>
      <c r="F18" s="22" t="s">
        <v>78</v>
      </c>
      <c r="G18" s="49">
        <v>125742.2</v>
      </c>
      <c r="H18" s="49">
        <v>107671.4</v>
      </c>
      <c r="I18" s="50">
        <v>125742.2</v>
      </c>
      <c r="J18" s="50">
        <v>120205.5</v>
      </c>
      <c r="K18" s="51">
        <v>122402.7</v>
      </c>
      <c r="L18" s="51">
        <v>124736.4</v>
      </c>
    </row>
    <row r="19" spans="1:12" ht="81.75" customHeight="1">
      <c r="A19" s="34">
        <v>4</v>
      </c>
      <c r="B19" s="14" t="s">
        <v>43</v>
      </c>
      <c r="C19" s="15" t="s">
        <v>14</v>
      </c>
      <c r="D19" s="8">
        <v>182</v>
      </c>
      <c r="E19" s="21" t="s">
        <v>36</v>
      </c>
      <c r="F19" s="22" t="s">
        <v>79</v>
      </c>
      <c r="G19" s="49">
        <v>474.3</v>
      </c>
      <c r="H19" s="49">
        <v>474.6</v>
      </c>
      <c r="I19" s="50">
        <v>474.3</v>
      </c>
      <c r="J19" s="50">
        <v>257.7</v>
      </c>
      <c r="K19" s="51">
        <v>262.1</v>
      </c>
      <c r="L19" s="51">
        <v>267.2</v>
      </c>
    </row>
    <row r="20" spans="1:12" ht="39">
      <c r="A20" s="34">
        <v>5</v>
      </c>
      <c r="B20" s="14" t="s">
        <v>44</v>
      </c>
      <c r="C20" s="15" t="s">
        <v>15</v>
      </c>
      <c r="D20" s="8">
        <v>182</v>
      </c>
      <c r="E20" s="21" t="s">
        <v>36</v>
      </c>
      <c r="F20" s="22" t="s">
        <v>80</v>
      </c>
      <c r="G20" s="49">
        <v>659.4</v>
      </c>
      <c r="H20" s="49">
        <v>657</v>
      </c>
      <c r="I20" s="50">
        <v>659.4</v>
      </c>
      <c r="J20" s="50">
        <v>574.4</v>
      </c>
      <c r="K20" s="51">
        <v>585.4</v>
      </c>
      <c r="L20" s="51">
        <v>595.9</v>
      </c>
    </row>
    <row r="21" spans="1:12" ht="64.5">
      <c r="A21" s="34">
        <v>6</v>
      </c>
      <c r="B21" s="14" t="s">
        <v>45</v>
      </c>
      <c r="C21" s="15" t="s">
        <v>16</v>
      </c>
      <c r="D21" s="8">
        <v>182</v>
      </c>
      <c r="E21" s="21" t="s">
        <v>36</v>
      </c>
      <c r="F21" s="22" t="s">
        <v>81</v>
      </c>
      <c r="G21" s="49">
        <v>291.9</v>
      </c>
      <c r="H21" s="49">
        <v>283.6</v>
      </c>
      <c r="I21" s="50">
        <v>291.9</v>
      </c>
      <c r="J21" s="50">
        <v>278.8</v>
      </c>
      <c r="K21" s="51">
        <v>297.7</v>
      </c>
      <c r="L21" s="51">
        <v>318</v>
      </c>
    </row>
    <row r="22" spans="1:12" ht="78" customHeight="1">
      <c r="A22" s="34">
        <v>7</v>
      </c>
      <c r="B22" s="14" t="s">
        <v>201</v>
      </c>
      <c r="C22" s="44" t="s">
        <v>202</v>
      </c>
      <c r="D22" s="8">
        <v>182</v>
      </c>
      <c r="E22" s="21" t="s">
        <v>36</v>
      </c>
      <c r="F22" s="22" t="s">
        <v>214</v>
      </c>
      <c r="G22" s="49">
        <v>3162.3</v>
      </c>
      <c r="H22" s="49">
        <v>3162.3</v>
      </c>
      <c r="I22" s="50">
        <v>3162.3</v>
      </c>
      <c r="J22" s="50">
        <v>1288.7</v>
      </c>
      <c r="K22" s="51">
        <v>1376.1</v>
      </c>
      <c r="L22" s="51">
        <v>1469.6</v>
      </c>
    </row>
    <row r="23" spans="1:12" ht="26.25">
      <c r="A23" s="38">
        <v>8</v>
      </c>
      <c r="B23" s="23" t="s">
        <v>46</v>
      </c>
      <c r="C23" s="16" t="s">
        <v>39</v>
      </c>
      <c r="D23" s="8"/>
      <c r="E23" s="21"/>
      <c r="F23" s="35" t="s">
        <v>82</v>
      </c>
      <c r="G23" s="48">
        <f aca="true" t="shared" si="2" ref="G23:L23">SUM(G24:G27)</f>
        <v>6128.4</v>
      </c>
      <c r="H23" s="48">
        <f t="shared" si="2"/>
        <v>6323.099999999999</v>
      </c>
      <c r="I23" s="48">
        <f t="shared" si="2"/>
        <v>6823.0999999999985</v>
      </c>
      <c r="J23" s="48">
        <f t="shared" si="2"/>
        <v>8742.4</v>
      </c>
      <c r="K23" s="48">
        <f t="shared" si="2"/>
        <v>8744.300000000001</v>
      </c>
      <c r="L23" s="48">
        <f t="shared" si="2"/>
        <v>8913.8</v>
      </c>
    </row>
    <row r="24" spans="1:12" ht="51.75">
      <c r="A24" s="34">
        <v>9</v>
      </c>
      <c r="B24" s="24" t="s">
        <v>128</v>
      </c>
      <c r="C24" s="15" t="s">
        <v>104</v>
      </c>
      <c r="D24" s="8">
        <v>100</v>
      </c>
      <c r="E24" s="21" t="s">
        <v>37</v>
      </c>
      <c r="F24" s="22" t="s">
        <v>83</v>
      </c>
      <c r="G24" s="49">
        <v>2813.5</v>
      </c>
      <c r="H24" s="49">
        <v>2898.2</v>
      </c>
      <c r="I24" s="50">
        <v>3098.2</v>
      </c>
      <c r="J24" s="50">
        <v>3952.7</v>
      </c>
      <c r="K24" s="51">
        <v>3912.2</v>
      </c>
      <c r="L24" s="51">
        <v>3924.6</v>
      </c>
    </row>
    <row r="25" spans="1:12" ht="64.5">
      <c r="A25" s="34">
        <v>10</v>
      </c>
      <c r="B25" s="24" t="s">
        <v>129</v>
      </c>
      <c r="C25" s="15" t="s">
        <v>105</v>
      </c>
      <c r="D25" s="8">
        <v>100</v>
      </c>
      <c r="E25" s="21" t="s">
        <v>37</v>
      </c>
      <c r="F25" s="22" t="s">
        <v>84</v>
      </c>
      <c r="G25" s="49">
        <v>18.5</v>
      </c>
      <c r="H25" s="49">
        <v>20.6</v>
      </c>
      <c r="I25" s="50">
        <v>22.6</v>
      </c>
      <c r="J25" s="50">
        <v>21.9</v>
      </c>
      <c r="K25" s="51">
        <v>21.9</v>
      </c>
      <c r="L25" s="51">
        <v>22.7</v>
      </c>
    </row>
    <row r="26" spans="1:12" ht="51.75">
      <c r="A26" s="34">
        <v>11</v>
      </c>
      <c r="B26" s="24" t="s">
        <v>130</v>
      </c>
      <c r="C26" s="15" t="s">
        <v>106</v>
      </c>
      <c r="D26" s="8">
        <v>100</v>
      </c>
      <c r="E26" s="21" t="s">
        <v>37</v>
      </c>
      <c r="F26" s="22" t="s">
        <v>85</v>
      </c>
      <c r="G26" s="49">
        <v>3759</v>
      </c>
      <c r="H26" s="49">
        <v>3895.4</v>
      </c>
      <c r="I26" s="50">
        <v>4248.4</v>
      </c>
      <c r="J26" s="50">
        <v>5263.4</v>
      </c>
      <c r="K26" s="51">
        <v>5295</v>
      </c>
      <c r="L26" s="51">
        <v>5470.1</v>
      </c>
    </row>
    <row r="27" spans="1:12" ht="51.75">
      <c r="A27" s="34">
        <v>12</v>
      </c>
      <c r="B27" s="24" t="s">
        <v>131</v>
      </c>
      <c r="C27" s="15" t="s">
        <v>107</v>
      </c>
      <c r="D27" s="8">
        <v>100</v>
      </c>
      <c r="E27" s="21" t="s">
        <v>37</v>
      </c>
      <c r="F27" s="22" t="s">
        <v>86</v>
      </c>
      <c r="G27" s="49">
        <v>-462.6</v>
      </c>
      <c r="H27" s="49">
        <v>-491.1</v>
      </c>
      <c r="I27" s="50">
        <v>-546.1</v>
      </c>
      <c r="J27" s="50">
        <v>-495.6</v>
      </c>
      <c r="K27" s="51">
        <v>-484.8</v>
      </c>
      <c r="L27" s="51">
        <v>-503.6</v>
      </c>
    </row>
    <row r="28" spans="1:12" ht="15.75">
      <c r="A28" s="38">
        <v>13</v>
      </c>
      <c r="B28" s="10" t="s">
        <v>47</v>
      </c>
      <c r="C28" s="13" t="s">
        <v>48</v>
      </c>
      <c r="D28" s="8"/>
      <c r="E28" s="21"/>
      <c r="F28" s="35" t="s">
        <v>87</v>
      </c>
      <c r="G28" s="48">
        <f aca="true" t="shared" si="3" ref="G28:L28">SUM(G29:G33)</f>
        <v>8537.1</v>
      </c>
      <c r="H28" s="48">
        <f t="shared" si="3"/>
        <v>8570.3</v>
      </c>
      <c r="I28" s="48">
        <f t="shared" si="3"/>
        <v>8784.8</v>
      </c>
      <c r="J28" s="48">
        <f t="shared" si="3"/>
        <v>7918</v>
      </c>
      <c r="K28" s="48">
        <f t="shared" si="3"/>
        <v>7997</v>
      </c>
      <c r="L28" s="48">
        <f t="shared" si="3"/>
        <v>8148</v>
      </c>
    </row>
    <row r="29" spans="1:12" ht="26.25">
      <c r="A29" s="34">
        <v>14</v>
      </c>
      <c r="B29" s="12" t="s">
        <v>118</v>
      </c>
      <c r="C29" s="40" t="s">
        <v>120</v>
      </c>
      <c r="D29" s="8">
        <v>182</v>
      </c>
      <c r="E29" s="21" t="s">
        <v>36</v>
      </c>
      <c r="F29" s="22" t="s">
        <v>88</v>
      </c>
      <c r="G29" s="49">
        <v>473.8</v>
      </c>
      <c r="H29" s="49">
        <v>491</v>
      </c>
      <c r="I29" s="49">
        <v>535.8</v>
      </c>
      <c r="J29" s="49">
        <v>505</v>
      </c>
      <c r="K29" s="49">
        <v>515</v>
      </c>
      <c r="L29" s="49">
        <v>525</v>
      </c>
    </row>
    <row r="30" spans="1:12" ht="51.75">
      <c r="A30" s="34">
        <v>15</v>
      </c>
      <c r="B30" s="12" t="s">
        <v>119</v>
      </c>
      <c r="C30" s="40" t="s">
        <v>121</v>
      </c>
      <c r="D30" s="8">
        <v>182</v>
      </c>
      <c r="E30" s="21" t="s">
        <v>36</v>
      </c>
      <c r="F30" s="22" t="s">
        <v>89</v>
      </c>
      <c r="G30" s="49">
        <v>351</v>
      </c>
      <c r="H30" s="49">
        <v>350.9</v>
      </c>
      <c r="I30" s="49">
        <v>351.3</v>
      </c>
      <c r="J30" s="49">
        <v>377</v>
      </c>
      <c r="K30" s="49">
        <v>402</v>
      </c>
      <c r="L30" s="49">
        <v>429</v>
      </c>
    </row>
    <row r="31" spans="1:12" ht="26.25">
      <c r="A31" s="34">
        <v>16</v>
      </c>
      <c r="B31" s="12" t="s">
        <v>49</v>
      </c>
      <c r="C31" s="17" t="s">
        <v>17</v>
      </c>
      <c r="D31" s="8">
        <v>182</v>
      </c>
      <c r="E31" s="21" t="s">
        <v>36</v>
      </c>
      <c r="F31" s="22" t="s">
        <v>90</v>
      </c>
      <c r="G31" s="49">
        <v>882.4</v>
      </c>
      <c r="H31" s="49">
        <v>882</v>
      </c>
      <c r="I31" s="50">
        <v>886</v>
      </c>
      <c r="J31" s="50">
        <v>50</v>
      </c>
      <c r="K31" s="51">
        <v>0</v>
      </c>
      <c r="L31" s="51">
        <v>0</v>
      </c>
    </row>
    <row r="32" spans="1:12" ht="26.25">
      <c r="A32" s="34">
        <v>17</v>
      </c>
      <c r="B32" s="14" t="s">
        <v>50</v>
      </c>
      <c r="C32" s="17" t="s">
        <v>18</v>
      </c>
      <c r="D32" s="8">
        <v>182</v>
      </c>
      <c r="E32" s="21" t="s">
        <v>36</v>
      </c>
      <c r="F32" s="22" t="s">
        <v>91</v>
      </c>
      <c r="G32" s="49">
        <v>5811.7</v>
      </c>
      <c r="H32" s="49">
        <v>5764</v>
      </c>
      <c r="I32" s="50">
        <v>5811.7</v>
      </c>
      <c r="J32" s="50">
        <v>5787</v>
      </c>
      <c r="K32" s="51">
        <v>5833</v>
      </c>
      <c r="L32" s="51">
        <v>5897</v>
      </c>
    </row>
    <row r="33" spans="1:12" ht="26.25">
      <c r="A33" s="34">
        <v>18</v>
      </c>
      <c r="B33" s="14" t="s">
        <v>51</v>
      </c>
      <c r="C33" s="18" t="s">
        <v>19</v>
      </c>
      <c r="D33" s="8">
        <v>182</v>
      </c>
      <c r="E33" s="21" t="s">
        <v>36</v>
      </c>
      <c r="F33" s="22" t="s">
        <v>116</v>
      </c>
      <c r="G33" s="49">
        <v>1018.2</v>
      </c>
      <c r="H33" s="49">
        <v>1082.4</v>
      </c>
      <c r="I33" s="50">
        <v>1200</v>
      </c>
      <c r="J33" s="50">
        <v>1199</v>
      </c>
      <c r="K33" s="51">
        <v>1247</v>
      </c>
      <c r="L33" s="51">
        <v>1297</v>
      </c>
    </row>
    <row r="34" spans="1:12" ht="15.75">
      <c r="A34" s="38">
        <v>19</v>
      </c>
      <c r="B34" s="10" t="s">
        <v>52</v>
      </c>
      <c r="C34" s="13" t="s">
        <v>53</v>
      </c>
      <c r="D34" s="8"/>
      <c r="E34" s="21"/>
      <c r="F34" s="35" t="s">
        <v>92</v>
      </c>
      <c r="G34" s="48">
        <f aca="true" t="shared" si="4" ref="G34:L34">SUM(G35)</f>
        <v>1721.3</v>
      </c>
      <c r="H34" s="48">
        <f t="shared" si="4"/>
        <v>1772.1</v>
      </c>
      <c r="I34" s="48">
        <f t="shared" si="4"/>
        <v>1905</v>
      </c>
      <c r="J34" s="48">
        <f t="shared" si="4"/>
        <v>1610</v>
      </c>
      <c r="K34" s="48">
        <f t="shared" si="4"/>
        <v>1610</v>
      </c>
      <c r="L34" s="48">
        <f t="shared" si="4"/>
        <v>1610</v>
      </c>
    </row>
    <row r="35" spans="1:12" ht="39">
      <c r="A35" s="34">
        <v>20</v>
      </c>
      <c r="B35" s="12" t="s">
        <v>54</v>
      </c>
      <c r="C35" s="17" t="s">
        <v>20</v>
      </c>
      <c r="D35" s="8">
        <v>182</v>
      </c>
      <c r="E35" s="21" t="s">
        <v>36</v>
      </c>
      <c r="F35" s="22" t="s">
        <v>93</v>
      </c>
      <c r="G35" s="49">
        <v>1721.3</v>
      </c>
      <c r="H35" s="49">
        <v>1772.1</v>
      </c>
      <c r="I35" s="50">
        <v>1905</v>
      </c>
      <c r="J35" s="50">
        <v>1610</v>
      </c>
      <c r="K35" s="51">
        <v>1610</v>
      </c>
      <c r="L35" s="51">
        <v>1610</v>
      </c>
    </row>
    <row r="36" spans="1:12" ht="33.75" customHeight="1">
      <c r="A36" s="38">
        <v>21</v>
      </c>
      <c r="B36" s="10" t="s">
        <v>55</v>
      </c>
      <c r="C36" s="13" t="s">
        <v>108</v>
      </c>
      <c r="D36" s="8"/>
      <c r="E36" s="21"/>
      <c r="F36" s="35" t="s">
        <v>139</v>
      </c>
      <c r="G36" s="48">
        <f aca="true" t="shared" si="5" ref="G36:L36">SUM(G37:G40)</f>
        <v>8228.9</v>
      </c>
      <c r="H36" s="48">
        <f t="shared" si="5"/>
        <v>8317.8</v>
      </c>
      <c r="I36" s="48">
        <f t="shared" si="5"/>
        <v>10668.3</v>
      </c>
      <c r="J36" s="48">
        <f t="shared" si="5"/>
        <v>8253.1</v>
      </c>
      <c r="K36" s="48">
        <f t="shared" si="5"/>
        <v>8362</v>
      </c>
      <c r="L36" s="48">
        <f t="shared" si="5"/>
        <v>8472</v>
      </c>
    </row>
    <row r="37" spans="1:12" ht="64.5">
      <c r="A37" s="34">
        <v>22</v>
      </c>
      <c r="B37" s="14" t="s">
        <v>58</v>
      </c>
      <c r="C37" s="17" t="s">
        <v>56</v>
      </c>
      <c r="D37" s="8">
        <v>902</v>
      </c>
      <c r="E37" s="21" t="s">
        <v>57</v>
      </c>
      <c r="F37" s="22" t="s">
        <v>140</v>
      </c>
      <c r="G37" s="49">
        <v>6225</v>
      </c>
      <c r="H37" s="52">
        <v>6315.9</v>
      </c>
      <c r="I37" s="50">
        <v>8502.8</v>
      </c>
      <c r="J37" s="50">
        <v>6275</v>
      </c>
      <c r="K37" s="51">
        <v>6325</v>
      </c>
      <c r="L37" s="51">
        <v>6375</v>
      </c>
    </row>
    <row r="38" spans="1:12" ht="51.75" customHeight="1">
      <c r="A38" s="34">
        <v>23</v>
      </c>
      <c r="B38" s="12" t="s">
        <v>59</v>
      </c>
      <c r="C38" s="17" t="s">
        <v>21</v>
      </c>
      <c r="D38" s="8">
        <v>902</v>
      </c>
      <c r="E38" s="21" t="s">
        <v>57</v>
      </c>
      <c r="F38" s="22" t="s">
        <v>141</v>
      </c>
      <c r="G38" s="49">
        <v>1644.8</v>
      </c>
      <c r="H38" s="52">
        <v>1666.4</v>
      </c>
      <c r="I38" s="50">
        <v>1804.3</v>
      </c>
      <c r="J38" s="50">
        <v>1600</v>
      </c>
      <c r="K38" s="51">
        <v>1650</v>
      </c>
      <c r="L38" s="51">
        <v>1700</v>
      </c>
    </row>
    <row r="39" spans="1:12" ht="51.75">
      <c r="A39" s="34">
        <v>24</v>
      </c>
      <c r="B39" s="12" t="s">
        <v>60</v>
      </c>
      <c r="C39" s="17" t="s">
        <v>22</v>
      </c>
      <c r="D39" s="8">
        <v>902</v>
      </c>
      <c r="E39" s="21" t="s">
        <v>57</v>
      </c>
      <c r="F39" s="22" t="s">
        <v>142</v>
      </c>
      <c r="G39" s="49">
        <v>355</v>
      </c>
      <c r="H39" s="49">
        <v>331.4</v>
      </c>
      <c r="I39" s="50">
        <v>357.1</v>
      </c>
      <c r="J39" s="50">
        <v>373.1</v>
      </c>
      <c r="K39" s="51">
        <v>381</v>
      </c>
      <c r="L39" s="51">
        <v>390</v>
      </c>
    </row>
    <row r="40" spans="1:12" ht="51.75">
      <c r="A40" s="34">
        <v>25</v>
      </c>
      <c r="B40" s="12" t="s">
        <v>145</v>
      </c>
      <c r="C40" s="17" t="s">
        <v>146</v>
      </c>
      <c r="D40" s="8">
        <v>902</v>
      </c>
      <c r="E40" s="21" t="s">
        <v>57</v>
      </c>
      <c r="F40" s="22" t="s">
        <v>147</v>
      </c>
      <c r="G40" s="49">
        <v>4.1</v>
      </c>
      <c r="H40" s="49">
        <v>4.1</v>
      </c>
      <c r="I40" s="50">
        <v>4.1</v>
      </c>
      <c r="J40" s="50">
        <v>5</v>
      </c>
      <c r="K40" s="51">
        <v>6</v>
      </c>
      <c r="L40" s="51">
        <v>7</v>
      </c>
    </row>
    <row r="41" spans="1:12" ht="15.75">
      <c r="A41" s="38">
        <v>26</v>
      </c>
      <c r="B41" s="10" t="s">
        <v>61</v>
      </c>
      <c r="C41" s="13" t="s">
        <v>23</v>
      </c>
      <c r="D41" s="8"/>
      <c r="E41" s="21"/>
      <c r="F41" s="35" t="s">
        <v>94</v>
      </c>
      <c r="G41" s="48">
        <f aca="true" t="shared" si="6" ref="G41:L41">SUM(G42:G45)</f>
        <v>190</v>
      </c>
      <c r="H41" s="48">
        <f t="shared" si="6"/>
        <v>593.5999999999999</v>
      </c>
      <c r="I41" s="48">
        <f t="shared" si="6"/>
        <v>600</v>
      </c>
      <c r="J41" s="48">
        <f t="shared" si="6"/>
        <v>315</v>
      </c>
      <c r="K41" s="48">
        <f t="shared" si="6"/>
        <v>325</v>
      </c>
      <c r="L41" s="48">
        <f t="shared" si="6"/>
        <v>335</v>
      </c>
    </row>
    <row r="42" spans="1:12" ht="26.25">
      <c r="A42" s="34">
        <v>27</v>
      </c>
      <c r="B42" s="12" t="s">
        <v>63</v>
      </c>
      <c r="C42" s="17" t="s">
        <v>24</v>
      </c>
      <c r="D42" s="22" t="s">
        <v>62</v>
      </c>
      <c r="E42" s="21" t="s">
        <v>72</v>
      </c>
      <c r="F42" s="22" t="s">
        <v>95</v>
      </c>
      <c r="G42" s="49">
        <v>154.3</v>
      </c>
      <c r="H42" s="49">
        <v>139.2</v>
      </c>
      <c r="I42" s="50">
        <v>142.8</v>
      </c>
      <c r="J42" s="50">
        <v>235</v>
      </c>
      <c r="K42" s="51">
        <v>240</v>
      </c>
      <c r="L42" s="51">
        <v>245</v>
      </c>
    </row>
    <row r="43" spans="1:12" ht="26.25">
      <c r="A43" s="34">
        <v>28</v>
      </c>
      <c r="B43" s="12" t="s">
        <v>63</v>
      </c>
      <c r="C43" s="17" t="s">
        <v>210</v>
      </c>
      <c r="D43" s="22" t="s">
        <v>62</v>
      </c>
      <c r="E43" s="21" t="s">
        <v>72</v>
      </c>
      <c r="F43" s="22" t="s">
        <v>96</v>
      </c>
      <c r="G43" s="49">
        <v>0.2</v>
      </c>
      <c r="H43" s="49">
        <v>0.2</v>
      </c>
      <c r="I43" s="50">
        <v>0.2</v>
      </c>
      <c r="J43" s="50">
        <v>0</v>
      </c>
      <c r="K43" s="51">
        <v>0</v>
      </c>
      <c r="L43" s="51">
        <v>0</v>
      </c>
    </row>
    <row r="44" spans="1:12" ht="26.25">
      <c r="A44" s="34">
        <v>29</v>
      </c>
      <c r="B44" s="12" t="s">
        <v>111</v>
      </c>
      <c r="C44" s="17" t="s">
        <v>112</v>
      </c>
      <c r="D44" s="22" t="s">
        <v>62</v>
      </c>
      <c r="E44" s="21" t="s">
        <v>72</v>
      </c>
      <c r="F44" s="22" t="s">
        <v>97</v>
      </c>
      <c r="G44" s="49">
        <v>35</v>
      </c>
      <c r="H44" s="49">
        <v>453.7</v>
      </c>
      <c r="I44" s="50">
        <v>456.5</v>
      </c>
      <c r="J44" s="50">
        <v>80</v>
      </c>
      <c r="K44" s="51">
        <v>85</v>
      </c>
      <c r="L44" s="51">
        <v>90</v>
      </c>
    </row>
    <row r="45" spans="1:12" ht="26.25">
      <c r="A45" s="34">
        <v>30</v>
      </c>
      <c r="B45" s="12" t="s">
        <v>122</v>
      </c>
      <c r="C45" s="18" t="s">
        <v>123</v>
      </c>
      <c r="D45" s="22" t="s">
        <v>62</v>
      </c>
      <c r="E45" s="21" t="s">
        <v>72</v>
      </c>
      <c r="F45" s="22" t="s">
        <v>215</v>
      </c>
      <c r="G45" s="49">
        <v>0.5</v>
      </c>
      <c r="H45" s="49">
        <v>0.5</v>
      </c>
      <c r="I45" s="50">
        <v>0.5</v>
      </c>
      <c r="J45" s="50">
        <v>0</v>
      </c>
      <c r="K45" s="51">
        <v>0</v>
      </c>
      <c r="L45" s="51">
        <v>0</v>
      </c>
    </row>
    <row r="46" spans="1:12" ht="15.75">
      <c r="A46" s="38">
        <v>31</v>
      </c>
      <c r="B46" s="36" t="s">
        <v>126</v>
      </c>
      <c r="C46" s="41" t="s">
        <v>124</v>
      </c>
      <c r="D46" s="42"/>
      <c r="E46" s="43"/>
      <c r="F46" s="35" t="s">
        <v>143</v>
      </c>
      <c r="G46" s="48">
        <f aca="true" t="shared" si="7" ref="G46:L46">G47</f>
        <v>2</v>
      </c>
      <c r="H46" s="48">
        <f t="shared" si="7"/>
        <v>2</v>
      </c>
      <c r="I46" s="48">
        <f t="shared" si="7"/>
        <v>2</v>
      </c>
      <c r="J46" s="48">
        <f t="shared" si="7"/>
        <v>0</v>
      </c>
      <c r="K46" s="48">
        <f t="shared" si="7"/>
        <v>0</v>
      </c>
      <c r="L46" s="48">
        <f t="shared" si="7"/>
        <v>0</v>
      </c>
    </row>
    <row r="47" spans="1:12" ht="39">
      <c r="A47" s="34">
        <v>32</v>
      </c>
      <c r="B47" s="19" t="s">
        <v>127</v>
      </c>
      <c r="C47" s="40" t="s">
        <v>125</v>
      </c>
      <c r="D47" s="8">
        <v>902</v>
      </c>
      <c r="E47" s="21" t="s">
        <v>57</v>
      </c>
      <c r="F47" s="22" t="s">
        <v>181</v>
      </c>
      <c r="G47" s="49">
        <v>2</v>
      </c>
      <c r="H47" s="49">
        <v>2</v>
      </c>
      <c r="I47" s="50">
        <v>2</v>
      </c>
      <c r="J47" s="50">
        <v>0</v>
      </c>
      <c r="K47" s="51">
        <v>0</v>
      </c>
      <c r="L47" s="51">
        <v>0</v>
      </c>
    </row>
    <row r="48" spans="1:12" ht="26.25">
      <c r="A48" s="38">
        <v>33</v>
      </c>
      <c r="B48" s="10" t="s">
        <v>65</v>
      </c>
      <c r="C48" s="13" t="s">
        <v>66</v>
      </c>
      <c r="D48" s="8"/>
      <c r="E48" s="21"/>
      <c r="F48" s="35" t="s">
        <v>98</v>
      </c>
      <c r="G48" s="48">
        <f aca="true" t="shared" si="8" ref="G48:L48">SUM(G49:G50)</f>
        <v>1049.8999999999999</v>
      </c>
      <c r="H48" s="48">
        <f t="shared" si="8"/>
        <v>1048.2</v>
      </c>
      <c r="I48" s="48">
        <f t="shared" si="8"/>
        <v>1055.3</v>
      </c>
      <c r="J48" s="48">
        <f t="shared" si="8"/>
        <v>411</v>
      </c>
      <c r="K48" s="48">
        <f t="shared" si="8"/>
        <v>456</v>
      </c>
      <c r="L48" s="48">
        <f t="shared" si="8"/>
        <v>466</v>
      </c>
    </row>
    <row r="49" spans="1:12" ht="62.25" customHeight="1">
      <c r="A49" s="34">
        <v>34</v>
      </c>
      <c r="B49" s="12" t="s">
        <v>67</v>
      </c>
      <c r="C49" s="17" t="s">
        <v>25</v>
      </c>
      <c r="D49" s="8">
        <v>902</v>
      </c>
      <c r="E49" s="21" t="s">
        <v>57</v>
      </c>
      <c r="F49" s="22" t="s">
        <v>99</v>
      </c>
      <c r="G49" s="49">
        <v>1013.3</v>
      </c>
      <c r="H49" s="49">
        <v>1013.3</v>
      </c>
      <c r="I49" s="50">
        <v>1013.3</v>
      </c>
      <c r="J49" s="50">
        <v>115</v>
      </c>
      <c r="K49" s="51">
        <v>160</v>
      </c>
      <c r="L49" s="51">
        <v>170</v>
      </c>
    </row>
    <row r="50" spans="1:12" ht="46.5" customHeight="1">
      <c r="A50" s="34">
        <v>35</v>
      </c>
      <c r="B50" s="19" t="s">
        <v>68</v>
      </c>
      <c r="C50" s="15" t="s">
        <v>64</v>
      </c>
      <c r="D50" s="8">
        <v>902</v>
      </c>
      <c r="E50" s="21" t="s">
        <v>57</v>
      </c>
      <c r="F50" s="22" t="s">
        <v>100</v>
      </c>
      <c r="G50" s="49">
        <v>36.6</v>
      </c>
      <c r="H50" s="49">
        <v>34.9</v>
      </c>
      <c r="I50" s="50">
        <v>42</v>
      </c>
      <c r="J50" s="50">
        <v>296</v>
      </c>
      <c r="K50" s="51">
        <v>296</v>
      </c>
      <c r="L50" s="51">
        <v>296</v>
      </c>
    </row>
    <row r="51" spans="1:12" ht="15.75">
      <c r="A51" s="38">
        <v>36</v>
      </c>
      <c r="B51" s="10" t="s">
        <v>70</v>
      </c>
      <c r="C51" s="13" t="s">
        <v>69</v>
      </c>
      <c r="D51" s="8"/>
      <c r="E51" s="21"/>
      <c r="F51" s="35" t="s">
        <v>101</v>
      </c>
      <c r="G51" s="48">
        <f aca="true" t="shared" si="9" ref="G51:L51">SUM(G52:G75)</f>
        <v>549.9000000000001</v>
      </c>
      <c r="H51" s="48">
        <f t="shared" si="9"/>
        <v>550.8</v>
      </c>
      <c r="I51" s="48">
        <f t="shared" si="9"/>
        <v>553.9000000000001</v>
      </c>
      <c r="J51" s="48">
        <f t="shared" si="9"/>
        <v>485.5</v>
      </c>
      <c r="K51" s="48">
        <f t="shared" si="9"/>
        <v>538.5</v>
      </c>
      <c r="L51" s="48">
        <f t="shared" si="9"/>
        <v>592.5</v>
      </c>
    </row>
    <row r="52" spans="1:12" ht="36.75">
      <c r="A52" s="34">
        <v>37</v>
      </c>
      <c r="B52" s="12" t="s">
        <v>148</v>
      </c>
      <c r="C52" s="44" t="s">
        <v>180</v>
      </c>
      <c r="D52" s="14">
        <v>803</v>
      </c>
      <c r="E52" s="26" t="s">
        <v>150</v>
      </c>
      <c r="F52" s="22" t="s">
        <v>182</v>
      </c>
      <c r="G52" s="53">
        <v>13.1</v>
      </c>
      <c r="H52" s="53">
        <v>13.1</v>
      </c>
      <c r="I52" s="53">
        <v>13.1</v>
      </c>
      <c r="J52" s="53">
        <v>18</v>
      </c>
      <c r="K52" s="53">
        <v>22</v>
      </c>
      <c r="L52" s="53">
        <v>26</v>
      </c>
    </row>
    <row r="53" spans="1:12" ht="12.75">
      <c r="A53" s="84">
        <v>38</v>
      </c>
      <c r="B53" s="81" t="s">
        <v>148</v>
      </c>
      <c r="C53" s="73" t="s">
        <v>180</v>
      </c>
      <c r="D53" s="70">
        <v>902</v>
      </c>
      <c r="E53" s="77" t="s">
        <v>57</v>
      </c>
      <c r="F53" s="71" t="s">
        <v>183</v>
      </c>
      <c r="G53" s="67">
        <v>2.5</v>
      </c>
      <c r="H53" s="67">
        <v>1.1</v>
      </c>
      <c r="I53" s="67">
        <v>1.1</v>
      </c>
      <c r="J53" s="67">
        <v>17</v>
      </c>
      <c r="K53" s="67">
        <v>21</v>
      </c>
      <c r="L53" s="67">
        <v>25</v>
      </c>
    </row>
    <row r="54" spans="1:12" ht="12.75">
      <c r="A54" s="84"/>
      <c r="B54" s="81"/>
      <c r="C54" s="73"/>
      <c r="D54" s="70"/>
      <c r="E54" s="77"/>
      <c r="F54" s="71"/>
      <c r="G54" s="67"/>
      <c r="H54" s="67"/>
      <c r="I54" s="67"/>
      <c r="J54" s="67"/>
      <c r="K54" s="67"/>
      <c r="L54" s="67"/>
    </row>
    <row r="55" spans="1:12" ht="12.75">
      <c r="A55" s="84"/>
      <c r="B55" s="81"/>
      <c r="C55" s="73"/>
      <c r="D55" s="70"/>
      <c r="E55" s="77"/>
      <c r="F55" s="71"/>
      <c r="G55" s="67"/>
      <c r="H55" s="67"/>
      <c r="I55" s="67"/>
      <c r="J55" s="67"/>
      <c r="K55" s="67"/>
      <c r="L55" s="67"/>
    </row>
    <row r="56" spans="1:12" ht="51">
      <c r="A56" s="34">
        <v>39</v>
      </c>
      <c r="B56" s="46" t="s">
        <v>211</v>
      </c>
      <c r="C56" s="59" t="s">
        <v>212</v>
      </c>
      <c r="D56" s="14">
        <v>902</v>
      </c>
      <c r="E56" s="14" t="s">
        <v>57</v>
      </c>
      <c r="F56" s="22" t="s">
        <v>184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</row>
    <row r="57" spans="1:12" ht="12.75">
      <c r="A57" s="84">
        <v>40</v>
      </c>
      <c r="B57" s="81" t="s">
        <v>151</v>
      </c>
      <c r="C57" s="76" t="s">
        <v>152</v>
      </c>
      <c r="D57" s="70">
        <v>803</v>
      </c>
      <c r="E57" s="70" t="s">
        <v>150</v>
      </c>
      <c r="F57" s="71" t="s">
        <v>185</v>
      </c>
      <c r="G57" s="67">
        <v>48</v>
      </c>
      <c r="H57" s="67">
        <v>48.1</v>
      </c>
      <c r="I57" s="67">
        <v>48.1</v>
      </c>
      <c r="J57" s="67">
        <v>55</v>
      </c>
      <c r="K57" s="67">
        <v>59</v>
      </c>
      <c r="L57" s="67">
        <v>63</v>
      </c>
    </row>
    <row r="58" spans="1:12" ht="12.75">
      <c r="A58" s="84"/>
      <c r="B58" s="81"/>
      <c r="C58" s="76"/>
      <c r="D58" s="70"/>
      <c r="E58" s="70"/>
      <c r="F58" s="71"/>
      <c r="G58" s="67"/>
      <c r="H58" s="67"/>
      <c r="I58" s="67"/>
      <c r="J58" s="67"/>
      <c r="K58" s="67"/>
      <c r="L58" s="67"/>
    </row>
    <row r="59" spans="1:12" ht="63.75">
      <c r="A59" s="34">
        <v>41</v>
      </c>
      <c r="B59" s="46" t="s">
        <v>153</v>
      </c>
      <c r="C59" s="45" t="s">
        <v>154</v>
      </c>
      <c r="D59" s="14">
        <v>803</v>
      </c>
      <c r="E59" s="14" t="s">
        <v>150</v>
      </c>
      <c r="F59" s="22" t="s">
        <v>186</v>
      </c>
      <c r="G59" s="53">
        <v>10</v>
      </c>
      <c r="H59" s="53">
        <v>10</v>
      </c>
      <c r="I59" s="53">
        <v>10</v>
      </c>
      <c r="J59" s="53">
        <v>14</v>
      </c>
      <c r="K59" s="53">
        <v>16</v>
      </c>
      <c r="L59" s="53">
        <v>18</v>
      </c>
    </row>
    <row r="60" spans="1:12" ht="12.75">
      <c r="A60" s="84">
        <v>42</v>
      </c>
      <c r="B60" s="81" t="s">
        <v>155</v>
      </c>
      <c r="C60" s="76" t="s">
        <v>156</v>
      </c>
      <c r="D60" s="70">
        <v>902</v>
      </c>
      <c r="E60" s="70" t="s">
        <v>57</v>
      </c>
      <c r="F60" s="71" t="s">
        <v>187</v>
      </c>
      <c r="G60" s="68">
        <v>40</v>
      </c>
      <c r="H60" s="68">
        <v>40</v>
      </c>
      <c r="I60" s="67">
        <v>40</v>
      </c>
      <c r="J60" s="67">
        <v>43</v>
      </c>
      <c r="K60" s="67">
        <v>45</v>
      </c>
      <c r="L60" s="67">
        <v>47</v>
      </c>
    </row>
    <row r="61" spans="1:12" ht="12.75">
      <c r="A61" s="84"/>
      <c r="B61" s="81"/>
      <c r="C61" s="76"/>
      <c r="D61" s="70"/>
      <c r="E61" s="70"/>
      <c r="F61" s="71"/>
      <c r="G61" s="68"/>
      <c r="H61" s="68"/>
      <c r="I61" s="67"/>
      <c r="J61" s="67"/>
      <c r="K61" s="67"/>
      <c r="L61" s="67"/>
    </row>
    <row r="62" spans="1:12" ht="63.75">
      <c r="A62" s="34">
        <v>43</v>
      </c>
      <c r="B62" s="46" t="s">
        <v>157</v>
      </c>
      <c r="C62" s="27" t="s">
        <v>158</v>
      </c>
      <c r="D62" s="14">
        <v>803</v>
      </c>
      <c r="E62" s="14" t="s">
        <v>150</v>
      </c>
      <c r="F62" s="22" t="s">
        <v>188</v>
      </c>
      <c r="G62" s="53">
        <v>28.3</v>
      </c>
      <c r="H62" s="53">
        <v>30.3</v>
      </c>
      <c r="I62" s="53">
        <v>30.3</v>
      </c>
      <c r="J62" s="53">
        <v>32</v>
      </c>
      <c r="K62" s="53">
        <v>36</v>
      </c>
      <c r="L62" s="53">
        <v>40</v>
      </c>
    </row>
    <row r="63" spans="1:12" ht="63.75">
      <c r="A63" s="34">
        <v>44</v>
      </c>
      <c r="B63" s="46" t="s">
        <v>159</v>
      </c>
      <c r="C63" s="27" t="s">
        <v>160</v>
      </c>
      <c r="D63" s="14">
        <v>803</v>
      </c>
      <c r="E63" s="14" t="s">
        <v>150</v>
      </c>
      <c r="F63" s="22" t="s">
        <v>189</v>
      </c>
      <c r="G63" s="53">
        <v>7</v>
      </c>
      <c r="H63" s="53">
        <v>7</v>
      </c>
      <c r="I63" s="53">
        <v>7</v>
      </c>
      <c r="J63" s="53">
        <v>9</v>
      </c>
      <c r="K63" s="53">
        <v>11</v>
      </c>
      <c r="L63" s="53">
        <v>13</v>
      </c>
    </row>
    <row r="64" spans="1:12" ht="89.25">
      <c r="A64" s="34">
        <v>45</v>
      </c>
      <c r="B64" s="46" t="s">
        <v>161</v>
      </c>
      <c r="C64" s="27" t="s">
        <v>149</v>
      </c>
      <c r="D64" s="14">
        <v>803</v>
      </c>
      <c r="E64" s="14" t="s">
        <v>150</v>
      </c>
      <c r="F64" s="22" t="s">
        <v>190</v>
      </c>
      <c r="G64" s="53">
        <v>1.3</v>
      </c>
      <c r="H64" s="53">
        <v>1.5</v>
      </c>
      <c r="I64" s="53">
        <v>1.5</v>
      </c>
      <c r="J64" s="53">
        <v>1.5</v>
      </c>
      <c r="K64" s="53">
        <v>2.5</v>
      </c>
      <c r="L64" s="53">
        <v>3.5</v>
      </c>
    </row>
    <row r="65" spans="1:12" ht="90">
      <c r="A65" s="34">
        <v>46</v>
      </c>
      <c r="B65" s="63" t="s">
        <v>240</v>
      </c>
      <c r="C65" s="64" t="s">
        <v>241</v>
      </c>
      <c r="D65" s="14">
        <v>902</v>
      </c>
      <c r="E65" s="21" t="s">
        <v>57</v>
      </c>
      <c r="F65" s="22" t="s">
        <v>191</v>
      </c>
      <c r="G65" s="62">
        <v>15</v>
      </c>
      <c r="H65" s="62">
        <v>15</v>
      </c>
      <c r="I65" s="62">
        <v>15</v>
      </c>
      <c r="J65" s="62">
        <v>0</v>
      </c>
      <c r="K65" s="62">
        <v>0</v>
      </c>
      <c r="L65" s="62">
        <v>0</v>
      </c>
    </row>
    <row r="66" spans="1:12" ht="60">
      <c r="A66" s="34">
        <v>47</v>
      </c>
      <c r="B66" s="46" t="s">
        <v>204</v>
      </c>
      <c r="C66" s="56" t="s">
        <v>203</v>
      </c>
      <c r="D66" s="14">
        <v>803</v>
      </c>
      <c r="E66" s="14" t="s">
        <v>150</v>
      </c>
      <c r="F66" s="22" t="s">
        <v>192</v>
      </c>
      <c r="G66" s="53">
        <v>3</v>
      </c>
      <c r="H66" s="53">
        <v>3</v>
      </c>
      <c r="I66" s="53">
        <v>3</v>
      </c>
      <c r="J66" s="53">
        <v>5</v>
      </c>
      <c r="K66" s="53">
        <v>7</v>
      </c>
      <c r="L66" s="53">
        <v>9</v>
      </c>
    </row>
    <row r="67" spans="1:12" ht="63.75">
      <c r="A67" s="34">
        <v>48</v>
      </c>
      <c r="B67" s="46" t="s">
        <v>162</v>
      </c>
      <c r="C67" s="45" t="s">
        <v>163</v>
      </c>
      <c r="D67" s="14">
        <v>803</v>
      </c>
      <c r="E67" s="14" t="s">
        <v>150</v>
      </c>
      <c r="F67" s="22" t="s">
        <v>193</v>
      </c>
      <c r="G67" s="53">
        <v>110.6</v>
      </c>
      <c r="H67" s="53">
        <v>102.3</v>
      </c>
      <c r="I67" s="53">
        <v>105.4</v>
      </c>
      <c r="J67" s="53">
        <v>115</v>
      </c>
      <c r="K67" s="53">
        <v>123</v>
      </c>
      <c r="L67" s="53">
        <v>131</v>
      </c>
    </row>
    <row r="68" spans="1:12" ht="63.75">
      <c r="A68" s="34">
        <v>49</v>
      </c>
      <c r="B68" s="46" t="s">
        <v>164</v>
      </c>
      <c r="C68" s="45" t="s">
        <v>165</v>
      </c>
      <c r="D68" s="14">
        <v>803</v>
      </c>
      <c r="E68" s="14" t="s">
        <v>150</v>
      </c>
      <c r="F68" s="22" t="s">
        <v>194</v>
      </c>
      <c r="G68" s="53">
        <v>85</v>
      </c>
      <c r="H68" s="53">
        <v>93.4</v>
      </c>
      <c r="I68" s="53">
        <v>93.4</v>
      </c>
      <c r="J68" s="53">
        <v>90</v>
      </c>
      <c r="K68" s="53">
        <v>97</v>
      </c>
      <c r="L68" s="53">
        <v>105</v>
      </c>
    </row>
    <row r="69" spans="1:12" ht="63.75">
      <c r="A69" s="34">
        <v>50</v>
      </c>
      <c r="B69" s="46" t="s">
        <v>164</v>
      </c>
      <c r="C69" s="45" t="s">
        <v>165</v>
      </c>
      <c r="D69" s="14">
        <v>902</v>
      </c>
      <c r="E69" s="14" t="s">
        <v>109</v>
      </c>
      <c r="F69" s="22" t="s">
        <v>195</v>
      </c>
      <c r="G69" s="53">
        <v>3.5</v>
      </c>
      <c r="H69" s="53">
        <v>3.5</v>
      </c>
      <c r="I69" s="53">
        <v>3.5</v>
      </c>
      <c r="J69" s="53">
        <v>7</v>
      </c>
      <c r="K69" s="53">
        <v>10</v>
      </c>
      <c r="L69" s="53">
        <v>12</v>
      </c>
    </row>
    <row r="70" spans="1:12" ht="51">
      <c r="A70" s="34">
        <v>51</v>
      </c>
      <c r="B70" s="46" t="s">
        <v>166</v>
      </c>
      <c r="C70" s="27" t="s">
        <v>167</v>
      </c>
      <c r="D70" s="14">
        <v>76</v>
      </c>
      <c r="E70" s="14" t="s">
        <v>168</v>
      </c>
      <c r="F70" s="22" t="s">
        <v>196</v>
      </c>
      <c r="G70" s="53">
        <v>9</v>
      </c>
      <c r="H70" s="53">
        <v>9</v>
      </c>
      <c r="I70" s="53">
        <v>9</v>
      </c>
      <c r="J70" s="53">
        <v>12</v>
      </c>
      <c r="K70" s="53">
        <v>15</v>
      </c>
      <c r="L70" s="53">
        <v>17</v>
      </c>
    </row>
    <row r="71" spans="1:12" ht="51">
      <c r="A71" s="34">
        <v>52</v>
      </c>
      <c r="B71" s="46" t="s">
        <v>166</v>
      </c>
      <c r="C71" s="27" t="s">
        <v>167</v>
      </c>
      <c r="D71" s="14">
        <v>188</v>
      </c>
      <c r="E71" s="14" t="s">
        <v>71</v>
      </c>
      <c r="F71" s="22" t="s">
        <v>197</v>
      </c>
      <c r="G71" s="53">
        <v>10.7</v>
      </c>
      <c r="H71" s="53">
        <v>10.6</v>
      </c>
      <c r="I71" s="53">
        <v>10.6</v>
      </c>
      <c r="J71" s="53">
        <v>44</v>
      </c>
      <c r="K71" s="53">
        <v>47</v>
      </c>
      <c r="L71" s="53">
        <v>50</v>
      </c>
    </row>
    <row r="72" spans="1:12" ht="63.75">
      <c r="A72" s="34">
        <v>53</v>
      </c>
      <c r="B72" s="46" t="s">
        <v>169</v>
      </c>
      <c r="C72" s="27" t="s">
        <v>170</v>
      </c>
      <c r="D72" s="14">
        <v>182</v>
      </c>
      <c r="E72" s="14" t="s">
        <v>36</v>
      </c>
      <c r="F72" s="22" t="s">
        <v>198</v>
      </c>
      <c r="G72" s="53">
        <v>3.1</v>
      </c>
      <c r="H72" s="53">
        <v>3.1</v>
      </c>
      <c r="I72" s="53">
        <v>3.1</v>
      </c>
      <c r="J72" s="53">
        <v>8</v>
      </c>
      <c r="K72" s="53">
        <v>10</v>
      </c>
      <c r="L72" s="53">
        <v>14</v>
      </c>
    </row>
    <row r="73" spans="1:12" ht="39">
      <c r="A73" s="34">
        <v>54</v>
      </c>
      <c r="B73" s="46" t="s">
        <v>205</v>
      </c>
      <c r="C73" s="60" t="s">
        <v>224</v>
      </c>
      <c r="D73" s="14">
        <v>902</v>
      </c>
      <c r="E73" s="21" t="s">
        <v>57</v>
      </c>
      <c r="F73" s="22" t="s">
        <v>235</v>
      </c>
      <c r="G73" s="53">
        <v>10.5</v>
      </c>
      <c r="H73" s="53">
        <v>10.5</v>
      </c>
      <c r="I73" s="53">
        <v>10.5</v>
      </c>
      <c r="J73" s="53">
        <v>15</v>
      </c>
      <c r="K73" s="53">
        <v>17</v>
      </c>
      <c r="L73" s="53">
        <v>19</v>
      </c>
    </row>
    <row r="74" spans="1:12" ht="63.75">
      <c r="A74" s="34">
        <v>55</v>
      </c>
      <c r="B74" s="63" t="s">
        <v>222</v>
      </c>
      <c r="C74" s="27" t="s">
        <v>223</v>
      </c>
      <c r="D74" s="22" t="s">
        <v>62</v>
      </c>
      <c r="E74" s="21" t="s">
        <v>72</v>
      </c>
      <c r="F74" s="22" t="s">
        <v>242</v>
      </c>
      <c r="G74" s="62">
        <v>29.3</v>
      </c>
      <c r="H74" s="62">
        <v>29.3</v>
      </c>
      <c r="I74" s="62">
        <v>29.3</v>
      </c>
      <c r="J74" s="62">
        <v>0</v>
      </c>
      <c r="K74" s="62">
        <v>0</v>
      </c>
      <c r="L74" s="62">
        <v>0</v>
      </c>
    </row>
    <row r="75" spans="1:12" ht="63.75">
      <c r="A75" s="34">
        <v>56</v>
      </c>
      <c r="B75" s="46" t="s">
        <v>222</v>
      </c>
      <c r="C75" s="27" t="s">
        <v>223</v>
      </c>
      <c r="D75" s="14">
        <v>814</v>
      </c>
      <c r="E75" s="14" t="s">
        <v>225</v>
      </c>
      <c r="F75" s="22" t="s">
        <v>243</v>
      </c>
      <c r="G75" s="53">
        <v>120</v>
      </c>
      <c r="H75" s="53">
        <v>120</v>
      </c>
      <c r="I75" s="53">
        <v>120</v>
      </c>
      <c r="J75" s="53">
        <v>0</v>
      </c>
      <c r="K75" s="53">
        <v>0</v>
      </c>
      <c r="L75" s="53">
        <v>0</v>
      </c>
    </row>
    <row r="76" spans="1:12" ht="15.75">
      <c r="A76" s="38">
        <v>57</v>
      </c>
      <c r="B76" s="10" t="s">
        <v>73</v>
      </c>
      <c r="C76" s="13" t="s">
        <v>26</v>
      </c>
      <c r="D76" s="33"/>
      <c r="E76" s="43"/>
      <c r="F76" s="36" t="s">
        <v>244</v>
      </c>
      <c r="G76" s="48">
        <f aca="true" t="shared" si="10" ref="G76:L76">G77+G101</f>
        <v>401015.10000000003</v>
      </c>
      <c r="H76" s="48">
        <f>H77+H100+H98</f>
        <v>358417.39999999997</v>
      </c>
      <c r="I76" s="48">
        <f>I77+I100+I98</f>
        <v>400839.1</v>
      </c>
      <c r="J76" s="48">
        <f t="shared" si="10"/>
        <v>235215.69999999998</v>
      </c>
      <c r="K76" s="48">
        <f t="shared" si="10"/>
        <v>251796.1</v>
      </c>
      <c r="L76" s="48">
        <f t="shared" si="10"/>
        <v>243929.1</v>
      </c>
    </row>
    <row r="77" spans="1:12" ht="26.25">
      <c r="A77" s="38">
        <v>58</v>
      </c>
      <c r="B77" s="10" t="s">
        <v>134</v>
      </c>
      <c r="C77" s="13" t="s">
        <v>27</v>
      </c>
      <c r="D77" s="33"/>
      <c r="E77" s="43"/>
      <c r="F77" s="36">
        <v>200</v>
      </c>
      <c r="G77" s="48">
        <f aca="true" t="shared" si="11" ref="G77:L77">G78+G86+G94</f>
        <v>401015.10000000003</v>
      </c>
      <c r="H77" s="48">
        <f>H78+H86+H94</f>
        <v>358614.1</v>
      </c>
      <c r="I77" s="48">
        <f t="shared" si="11"/>
        <v>401035.8</v>
      </c>
      <c r="J77" s="48">
        <f t="shared" si="11"/>
        <v>235215.69999999998</v>
      </c>
      <c r="K77" s="48">
        <f t="shared" si="11"/>
        <v>251796.1</v>
      </c>
      <c r="L77" s="48">
        <f t="shared" si="11"/>
        <v>243929.1</v>
      </c>
    </row>
    <row r="78" spans="1:12" ht="39">
      <c r="A78" s="38">
        <v>59</v>
      </c>
      <c r="B78" s="31" t="s">
        <v>135</v>
      </c>
      <c r="C78" s="32" t="s">
        <v>74</v>
      </c>
      <c r="D78" s="28">
        <v>902</v>
      </c>
      <c r="E78" s="21" t="s">
        <v>57</v>
      </c>
      <c r="F78" s="36">
        <v>201</v>
      </c>
      <c r="G78" s="48">
        <f aca="true" t="shared" si="12" ref="G78:L78">SUM(G79:G85)</f>
        <v>189821.90000000002</v>
      </c>
      <c r="H78" s="48">
        <f t="shared" si="12"/>
        <v>168375.2</v>
      </c>
      <c r="I78" s="48">
        <f t="shared" si="12"/>
        <v>189414.2</v>
      </c>
      <c r="J78" s="48">
        <f t="shared" si="12"/>
        <v>71582.6</v>
      </c>
      <c r="K78" s="48">
        <f t="shared" si="12"/>
        <v>60776.9</v>
      </c>
      <c r="L78" s="48">
        <f t="shared" si="12"/>
        <v>60958.4</v>
      </c>
    </row>
    <row r="79" spans="1:12" ht="39">
      <c r="A79" s="34">
        <v>60</v>
      </c>
      <c r="B79" s="14" t="s">
        <v>133</v>
      </c>
      <c r="C79" s="44" t="s">
        <v>132</v>
      </c>
      <c r="D79" s="28">
        <v>902</v>
      </c>
      <c r="E79" s="21" t="s">
        <v>57</v>
      </c>
      <c r="F79" s="19">
        <v>202</v>
      </c>
      <c r="G79" s="49">
        <v>17615</v>
      </c>
      <c r="H79" s="49">
        <v>17171.3</v>
      </c>
      <c r="I79" s="49">
        <v>17615</v>
      </c>
      <c r="J79" s="50">
        <v>18815</v>
      </c>
      <c r="K79" s="52">
        <v>18515</v>
      </c>
      <c r="L79" s="52">
        <v>18515</v>
      </c>
    </row>
    <row r="80" spans="1:12" ht="48">
      <c r="A80" s="34">
        <v>61</v>
      </c>
      <c r="B80" s="14" t="s">
        <v>206</v>
      </c>
      <c r="C80" s="18" t="s">
        <v>207</v>
      </c>
      <c r="D80" s="28">
        <v>902</v>
      </c>
      <c r="E80" s="21" t="s">
        <v>57</v>
      </c>
      <c r="F80" s="19">
        <v>203</v>
      </c>
      <c r="G80" s="49">
        <v>790.3</v>
      </c>
      <c r="H80" s="49">
        <v>790.3</v>
      </c>
      <c r="I80" s="49">
        <v>790.3</v>
      </c>
      <c r="J80" s="50">
        <v>0</v>
      </c>
      <c r="K80" s="52">
        <v>0</v>
      </c>
      <c r="L80" s="52">
        <v>0</v>
      </c>
    </row>
    <row r="81" spans="1:12" ht="51.75">
      <c r="A81" s="34">
        <v>62</v>
      </c>
      <c r="B81" s="14" t="s">
        <v>171</v>
      </c>
      <c r="C81" s="40" t="s">
        <v>172</v>
      </c>
      <c r="D81" s="28">
        <v>902</v>
      </c>
      <c r="E81" s="21" t="s">
        <v>57</v>
      </c>
      <c r="F81" s="19">
        <v>204</v>
      </c>
      <c r="G81" s="53">
        <v>5923.2</v>
      </c>
      <c r="H81" s="49">
        <v>3628.4</v>
      </c>
      <c r="I81" s="50">
        <v>5923.2</v>
      </c>
      <c r="J81" s="50">
        <v>5922.5</v>
      </c>
      <c r="K81" s="52">
        <v>6008.5</v>
      </c>
      <c r="L81" s="52">
        <v>6190</v>
      </c>
    </row>
    <row r="82" spans="1:12" ht="39">
      <c r="A82" s="34">
        <v>63</v>
      </c>
      <c r="B82" s="14" t="s">
        <v>209</v>
      </c>
      <c r="C82" s="66" t="s">
        <v>208</v>
      </c>
      <c r="D82" s="28">
        <v>902</v>
      </c>
      <c r="E82" s="21" t="s">
        <v>57</v>
      </c>
      <c r="F82" s="19">
        <v>205</v>
      </c>
      <c r="G82" s="53">
        <v>0</v>
      </c>
      <c r="H82" s="49">
        <v>0</v>
      </c>
      <c r="I82" s="50">
        <v>0</v>
      </c>
      <c r="J82" s="50">
        <v>2191.7</v>
      </c>
      <c r="K82" s="52">
        <v>0</v>
      </c>
      <c r="L82" s="52">
        <v>0</v>
      </c>
    </row>
    <row r="83" spans="1:12" ht="39">
      <c r="A83" s="34">
        <v>64</v>
      </c>
      <c r="B83" s="14" t="s">
        <v>173</v>
      </c>
      <c r="C83" s="44" t="s">
        <v>174</v>
      </c>
      <c r="D83" s="28">
        <v>902</v>
      </c>
      <c r="E83" s="21" t="s">
        <v>57</v>
      </c>
      <c r="F83" s="19">
        <v>206</v>
      </c>
      <c r="G83" s="53">
        <v>3441.9</v>
      </c>
      <c r="H83" s="49">
        <v>3441.9</v>
      </c>
      <c r="I83" s="50">
        <v>3441.9</v>
      </c>
      <c r="J83" s="50">
        <v>0</v>
      </c>
      <c r="K83" s="52">
        <v>0</v>
      </c>
      <c r="L83" s="52">
        <v>0</v>
      </c>
    </row>
    <row r="84" spans="1:12" ht="39">
      <c r="A84" s="34">
        <v>65</v>
      </c>
      <c r="B84" s="14" t="s">
        <v>175</v>
      </c>
      <c r="C84" s="44" t="s">
        <v>213</v>
      </c>
      <c r="D84" s="28">
        <v>902</v>
      </c>
      <c r="E84" s="21" t="s">
        <v>57</v>
      </c>
      <c r="F84" s="19">
        <v>207</v>
      </c>
      <c r="G84" s="53">
        <v>107932.3</v>
      </c>
      <c r="H84" s="49">
        <v>92353.8</v>
      </c>
      <c r="I84" s="50">
        <v>107932.3</v>
      </c>
      <c r="J84" s="50">
        <v>0</v>
      </c>
      <c r="K84" s="52">
        <v>0</v>
      </c>
      <c r="L84" s="52">
        <v>0</v>
      </c>
    </row>
    <row r="85" spans="1:12" ht="39">
      <c r="A85" s="34">
        <v>66</v>
      </c>
      <c r="B85" s="29" t="s">
        <v>226</v>
      </c>
      <c r="C85" s="30" t="s">
        <v>29</v>
      </c>
      <c r="D85" s="28">
        <v>902</v>
      </c>
      <c r="E85" s="21" t="s">
        <v>57</v>
      </c>
      <c r="F85" s="19">
        <v>208</v>
      </c>
      <c r="G85" s="53">
        <v>54119.2</v>
      </c>
      <c r="H85" s="49">
        <v>50989.5</v>
      </c>
      <c r="I85" s="50">
        <v>53711.5</v>
      </c>
      <c r="J85" s="49">
        <v>44653.4</v>
      </c>
      <c r="K85" s="52">
        <v>36253.4</v>
      </c>
      <c r="L85" s="52">
        <v>36253.4</v>
      </c>
    </row>
    <row r="86" spans="1:12" ht="15.75">
      <c r="A86" s="38">
        <v>67</v>
      </c>
      <c r="B86" s="31" t="s">
        <v>227</v>
      </c>
      <c r="C86" s="13" t="s">
        <v>75</v>
      </c>
      <c r="D86" s="33"/>
      <c r="E86" s="43"/>
      <c r="F86" s="36">
        <v>209</v>
      </c>
      <c r="G86" s="55">
        <f aca="true" t="shared" si="13" ref="G86:L86">SUM(G87:G93)</f>
        <v>185927.5</v>
      </c>
      <c r="H86" s="55">
        <f t="shared" si="13"/>
        <v>165165.39999999997</v>
      </c>
      <c r="I86" s="55">
        <f t="shared" si="13"/>
        <v>184270.9</v>
      </c>
      <c r="J86" s="55">
        <f t="shared" si="13"/>
        <v>148705.59999999998</v>
      </c>
      <c r="K86" s="55">
        <f t="shared" si="13"/>
        <v>176107.6</v>
      </c>
      <c r="L86" s="55">
        <f t="shared" si="13"/>
        <v>168065</v>
      </c>
    </row>
    <row r="87" spans="1:12" ht="39">
      <c r="A87" s="34">
        <v>68</v>
      </c>
      <c r="B87" s="29" t="s">
        <v>228</v>
      </c>
      <c r="C87" s="27" t="s">
        <v>31</v>
      </c>
      <c r="D87" s="28">
        <v>902</v>
      </c>
      <c r="E87" s="21" t="s">
        <v>57</v>
      </c>
      <c r="F87" s="19">
        <v>210</v>
      </c>
      <c r="G87" s="53">
        <v>9982.3</v>
      </c>
      <c r="H87" s="53">
        <v>9488.2</v>
      </c>
      <c r="I87" s="50">
        <v>10832.8</v>
      </c>
      <c r="J87" s="50">
        <v>11224.4</v>
      </c>
      <c r="K87" s="52">
        <v>10079.4</v>
      </c>
      <c r="L87" s="52">
        <v>9906.4</v>
      </c>
    </row>
    <row r="88" spans="1:12" ht="39">
      <c r="A88" s="34">
        <v>69</v>
      </c>
      <c r="B88" s="29" t="s">
        <v>229</v>
      </c>
      <c r="C88" s="27" t="s">
        <v>32</v>
      </c>
      <c r="D88" s="28">
        <v>902</v>
      </c>
      <c r="E88" s="21" t="s">
        <v>57</v>
      </c>
      <c r="F88" s="19">
        <v>211</v>
      </c>
      <c r="G88" s="53">
        <v>165870.6</v>
      </c>
      <c r="H88" s="49">
        <v>148463.8</v>
      </c>
      <c r="I88" s="50">
        <v>165407</v>
      </c>
      <c r="J88" s="50">
        <v>130807.4</v>
      </c>
      <c r="K88" s="52">
        <v>157323.6</v>
      </c>
      <c r="L88" s="52">
        <v>149244.6</v>
      </c>
    </row>
    <row r="89" spans="1:12" ht="39">
      <c r="A89" s="34">
        <v>70</v>
      </c>
      <c r="B89" s="29" t="s">
        <v>230</v>
      </c>
      <c r="C89" s="27" t="s">
        <v>33</v>
      </c>
      <c r="D89" s="28">
        <v>902</v>
      </c>
      <c r="E89" s="21" t="s">
        <v>57</v>
      </c>
      <c r="F89" s="19">
        <v>212</v>
      </c>
      <c r="G89" s="53">
        <v>8053.7</v>
      </c>
      <c r="H89" s="49">
        <v>5476.8</v>
      </c>
      <c r="I89" s="50">
        <v>6073.6</v>
      </c>
      <c r="J89" s="50">
        <v>5032.3</v>
      </c>
      <c r="K89" s="52">
        <v>6960.3</v>
      </c>
      <c r="L89" s="52">
        <v>7072</v>
      </c>
    </row>
    <row r="90" spans="1:12" ht="51">
      <c r="A90" s="34">
        <v>71</v>
      </c>
      <c r="B90" s="29" t="s">
        <v>231</v>
      </c>
      <c r="C90" s="27" t="s">
        <v>34</v>
      </c>
      <c r="D90" s="28">
        <v>902</v>
      </c>
      <c r="E90" s="21" t="s">
        <v>57</v>
      </c>
      <c r="F90" s="19">
        <v>213</v>
      </c>
      <c r="G90" s="53">
        <v>590</v>
      </c>
      <c r="H90" s="54">
        <v>530</v>
      </c>
      <c r="I90" s="50">
        <v>530</v>
      </c>
      <c r="J90" s="50">
        <v>693.9</v>
      </c>
      <c r="K90" s="52">
        <v>833</v>
      </c>
      <c r="L90" s="52">
        <v>906.9</v>
      </c>
    </row>
    <row r="91" spans="1:12" ht="51">
      <c r="A91" s="34">
        <v>72</v>
      </c>
      <c r="B91" s="29" t="s">
        <v>178</v>
      </c>
      <c r="C91" s="27" t="s">
        <v>179</v>
      </c>
      <c r="D91" s="28">
        <v>902</v>
      </c>
      <c r="E91" s="21" t="s">
        <v>57</v>
      </c>
      <c r="F91" s="19">
        <v>214</v>
      </c>
      <c r="G91" s="53">
        <v>3.4</v>
      </c>
      <c r="H91" s="54">
        <v>0</v>
      </c>
      <c r="I91" s="50">
        <v>0</v>
      </c>
      <c r="J91" s="50">
        <v>36.4</v>
      </c>
      <c r="K91" s="52">
        <v>1.6</v>
      </c>
      <c r="L91" s="52">
        <v>1.4</v>
      </c>
    </row>
    <row r="92" spans="1:12" ht="39">
      <c r="A92" s="34">
        <v>73</v>
      </c>
      <c r="B92" s="19" t="s">
        <v>137</v>
      </c>
      <c r="C92" s="65" t="s">
        <v>136</v>
      </c>
      <c r="D92" s="28">
        <v>902</v>
      </c>
      <c r="E92" s="21" t="s">
        <v>57</v>
      </c>
      <c r="F92" s="19">
        <v>215</v>
      </c>
      <c r="G92" s="53">
        <v>263.6</v>
      </c>
      <c r="H92" s="53">
        <v>129.3</v>
      </c>
      <c r="I92" s="50">
        <v>263.6</v>
      </c>
      <c r="J92" s="50">
        <v>0</v>
      </c>
      <c r="K92" s="52">
        <v>0</v>
      </c>
      <c r="L92" s="52">
        <v>0</v>
      </c>
    </row>
    <row r="93" spans="1:12" ht="39">
      <c r="A93" s="34">
        <v>74</v>
      </c>
      <c r="B93" s="29" t="s">
        <v>232</v>
      </c>
      <c r="C93" s="57" t="s">
        <v>30</v>
      </c>
      <c r="D93" s="28">
        <v>902</v>
      </c>
      <c r="E93" s="21" t="s">
        <v>57</v>
      </c>
      <c r="F93" s="19">
        <v>216</v>
      </c>
      <c r="G93" s="53">
        <v>1163.9</v>
      </c>
      <c r="H93" s="53">
        <v>1077.3</v>
      </c>
      <c r="I93" s="53">
        <v>1163.9</v>
      </c>
      <c r="J93" s="50">
        <v>911.2</v>
      </c>
      <c r="K93" s="52">
        <v>909.7</v>
      </c>
      <c r="L93" s="52">
        <v>933.7</v>
      </c>
    </row>
    <row r="94" spans="1:12" ht="15.75">
      <c r="A94" s="38">
        <v>75</v>
      </c>
      <c r="B94" s="31" t="s">
        <v>233</v>
      </c>
      <c r="C94" s="20" t="s">
        <v>76</v>
      </c>
      <c r="D94" s="33"/>
      <c r="E94" s="43"/>
      <c r="F94" s="36">
        <v>217</v>
      </c>
      <c r="G94" s="55">
        <f aca="true" t="shared" si="14" ref="G94:L94">SUM(G95:G97)</f>
        <v>25265.699999999997</v>
      </c>
      <c r="H94" s="55">
        <f t="shared" si="14"/>
        <v>25073.5</v>
      </c>
      <c r="I94" s="55">
        <f t="shared" si="14"/>
        <v>27350.699999999997</v>
      </c>
      <c r="J94" s="55">
        <f t="shared" si="14"/>
        <v>14927.5</v>
      </c>
      <c r="K94" s="55">
        <f t="shared" si="14"/>
        <v>14911.6</v>
      </c>
      <c r="L94" s="55">
        <f t="shared" si="14"/>
        <v>14905.699999999999</v>
      </c>
    </row>
    <row r="95" spans="1:12" ht="51">
      <c r="A95" s="34">
        <v>76</v>
      </c>
      <c r="B95" s="29" t="s">
        <v>234</v>
      </c>
      <c r="C95" s="27" t="s">
        <v>35</v>
      </c>
      <c r="D95" s="28">
        <v>902</v>
      </c>
      <c r="E95" s="21" t="s">
        <v>109</v>
      </c>
      <c r="F95" s="19">
        <v>218</v>
      </c>
      <c r="G95" s="53">
        <v>12610.7</v>
      </c>
      <c r="H95" s="54">
        <v>12563.2</v>
      </c>
      <c r="I95" s="50">
        <v>12610.7</v>
      </c>
      <c r="J95" s="50">
        <v>3418</v>
      </c>
      <c r="K95" s="52">
        <v>3418</v>
      </c>
      <c r="L95" s="52">
        <v>3418</v>
      </c>
    </row>
    <row r="96" spans="1:12" ht="48.75">
      <c r="A96" s="34">
        <v>77</v>
      </c>
      <c r="B96" s="29" t="s">
        <v>176</v>
      </c>
      <c r="C96" s="44" t="s">
        <v>177</v>
      </c>
      <c r="D96" s="28">
        <v>902</v>
      </c>
      <c r="E96" s="21" t="s">
        <v>57</v>
      </c>
      <c r="F96" s="19">
        <v>219</v>
      </c>
      <c r="G96" s="53">
        <v>11327.4</v>
      </c>
      <c r="H96" s="54">
        <v>11327.4</v>
      </c>
      <c r="I96" s="50">
        <v>13412.4</v>
      </c>
      <c r="J96" s="50">
        <v>11327.4</v>
      </c>
      <c r="K96" s="52">
        <v>11327.4</v>
      </c>
      <c r="L96" s="52">
        <v>11327.4</v>
      </c>
    </row>
    <row r="97" spans="1:12" ht="39">
      <c r="A97" s="34">
        <v>78</v>
      </c>
      <c r="B97" s="29" t="s">
        <v>217</v>
      </c>
      <c r="C97" s="57" t="s">
        <v>77</v>
      </c>
      <c r="D97" s="28">
        <v>902</v>
      </c>
      <c r="E97" s="21" t="s">
        <v>57</v>
      </c>
      <c r="F97" s="19">
        <v>220</v>
      </c>
      <c r="G97" s="53">
        <v>1327.6</v>
      </c>
      <c r="H97" s="54">
        <v>1182.9</v>
      </c>
      <c r="I97" s="50">
        <v>1327.6</v>
      </c>
      <c r="J97" s="50">
        <v>182.1</v>
      </c>
      <c r="K97" s="52">
        <v>166.2</v>
      </c>
      <c r="L97" s="52">
        <v>160.3</v>
      </c>
    </row>
    <row r="98" spans="1:12" ht="26.25">
      <c r="A98" s="38">
        <v>79</v>
      </c>
      <c r="B98" s="31" t="s">
        <v>216</v>
      </c>
      <c r="C98" s="58" t="s">
        <v>220</v>
      </c>
      <c r="D98" s="33"/>
      <c r="E98" s="43"/>
      <c r="F98" s="36">
        <v>221</v>
      </c>
      <c r="G98" s="55">
        <f aca="true" t="shared" si="15" ref="G98:L98">G99</f>
        <v>0</v>
      </c>
      <c r="H98" s="55">
        <f t="shared" si="15"/>
        <v>20.8</v>
      </c>
      <c r="I98" s="55">
        <f t="shared" si="15"/>
        <v>20.8</v>
      </c>
      <c r="J98" s="55">
        <f t="shared" si="15"/>
        <v>0</v>
      </c>
      <c r="K98" s="55">
        <f t="shared" si="15"/>
        <v>0</v>
      </c>
      <c r="L98" s="55">
        <f t="shared" si="15"/>
        <v>0</v>
      </c>
    </row>
    <row r="99" spans="1:12" ht="39">
      <c r="A99" s="34">
        <v>80</v>
      </c>
      <c r="B99" s="29" t="s">
        <v>219</v>
      </c>
      <c r="C99" s="57" t="s">
        <v>221</v>
      </c>
      <c r="D99" s="28">
        <v>902</v>
      </c>
      <c r="E99" s="21" t="s">
        <v>57</v>
      </c>
      <c r="F99" s="19">
        <v>222</v>
      </c>
      <c r="G99" s="53">
        <v>0</v>
      </c>
      <c r="H99" s="54">
        <v>20.8</v>
      </c>
      <c r="I99" s="50">
        <v>20.8</v>
      </c>
      <c r="J99" s="50">
        <v>0</v>
      </c>
      <c r="K99" s="52">
        <v>0</v>
      </c>
      <c r="L99" s="52">
        <v>0</v>
      </c>
    </row>
    <row r="100" spans="1:12" ht="26.25">
      <c r="A100" s="34">
        <v>81</v>
      </c>
      <c r="B100" s="39" t="s">
        <v>115</v>
      </c>
      <c r="C100" s="16" t="s">
        <v>113</v>
      </c>
      <c r="D100" s="28"/>
      <c r="E100" s="21"/>
      <c r="F100" s="36">
        <v>223</v>
      </c>
      <c r="G100" s="55">
        <f>SUM(G101)</f>
        <v>0</v>
      </c>
      <c r="H100" s="55">
        <f>SUM(H101)</f>
        <v>-217.5</v>
      </c>
      <c r="I100" s="55">
        <f>SUM(I101)</f>
        <v>-217.5</v>
      </c>
      <c r="J100" s="55">
        <f>SUM(J101)</f>
        <v>0</v>
      </c>
      <c r="K100" s="55">
        <v>0</v>
      </c>
      <c r="L100" s="55">
        <f>SUM(L101)</f>
        <v>0</v>
      </c>
    </row>
    <row r="101" spans="1:12" ht="39">
      <c r="A101" s="34">
        <v>82</v>
      </c>
      <c r="B101" s="14" t="s">
        <v>218</v>
      </c>
      <c r="C101" s="15" t="s">
        <v>114</v>
      </c>
      <c r="D101" s="28">
        <v>902</v>
      </c>
      <c r="E101" s="21" t="s">
        <v>57</v>
      </c>
      <c r="F101" s="19">
        <v>224</v>
      </c>
      <c r="G101" s="53">
        <v>0</v>
      </c>
      <c r="H101" s="54">
        <v>-217.5</v>
      </c>
      <c r="I101" s="50">
        <v>-217.5</v>
      </c>
      <c r="J101" s="50">
        <v>0</v>
      </c>
      <c r="K101" s="52">
        <v>0</v>
      </c>
      <c r="L101" s="52">
        <v>0</v>
      </c>
    </row>
    <row r="102" spans="1:12" ht="15.75">
      <c r="A102" s="82" t="s">
        <v>102</v>
      </c>
      <c r="B102" s="82"/>
      <c r="C102" s="82"/>
      <c r="D102" s="82"/>
      <c r="E102" s="82"/>
      <c r="F102" s="36">
        <v>9000</v>
      </c>
      <c r="G102" s="61">
        <f aca="true" t="shared" si="16" ref="G102:L102">G16+G76</f>
        <v>557752.7</v>
      </c>
      <c r="H102" s="61">
        <f t="shared" si="16"/>
        <v>497844.19999999995</v>
      </c>
      <c r="I102" s="61">
        <f t="shared" si="16"/>
        <v>561561.5999999999</v>
      </c>
      <c r="J102" s="61">
        <f t="shared" si="16"/>
        <v>385555.8</v>
      </c>
      <c r="K102" s="61">
        <f t="shared" si="16"/>
        <v>404752.9</v>
      </c>
      <c r="L102" s="61">
        <f t="shared" si="16"/>
        <v>399853.5</v>
      </c>
    </row>
    <row r="103" ht="12.75">
      <c r="A103" s="37"/>
    </row>
    <row r="107" spans="1:12" ht="16.5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</row>
    <row r="108" spans="3:7" ht="12.75">
      <c r="C108" s="69"/>
      <c r="D108" s="69"/>
      <c r="E108" s="69"/>
      <c r="F108" s="69"/>
      <c r="G108" s="69"/>
    </row>
  </sheetData>
  <sheetProtection/>
  <mergeCells count="59">
    <mergeCell ref="D10:E10"/>
    <mergeCell ref="F53:F55"/>
    <mergeCell ref="J12:L12"/>
    <mergeCell ref="C57:C58"/>
    <mergeCell ref="D57:D58"/>
    <mergeCell ref="E57:E58"/>
    <mergeCell ref="K57:K58"/>
    <mergeCell ref="G57:G58"/>
    <mergeCell ref="H57:H58"/>
    <mergeCell ref="I57:I58"/>
    <mergeCell ref="E53:E55"/>
    <mergeCell ref="B60:B61"/>
    <mergeCell ref="A102:E102"/>
    <mergeCell ref="B53:B55"/>
    <mergeCell ref="D53:D55"/>
    <mergeCell ref="J13:L13"/>
    <mergeCell ref="A53:A55"/>
    <mergeCell ref="A57:A58"/>
    <mergeCell ref="B57:B58"/>
    <mergeCell ref="F60:F61"/>
    <mergeCell ref="A60:A61"/>
    <mergeCell ref="J2:L2"/>
    <mergeCell ref="J3:L3"/>
    <mergeCell ref="I13:I14"/>
    <mergeCell ref="F13:F14"/>
    <mergeCell ref="A8:L8"/>
    <mergeCell ref="G13:G14"/>
    <mergeCell ref="H13:H14"/>
    <mergeCell ref="H5:L5"/>
    <mergeCell ref="J4:L4"/>
    <mergeCell ref="D13:D14"/>
    <mergeCell ref="C1:E1"/>
    <mergeCell ref="C2:E2"/>
    <mergeCell ref="C60:C61"/>
    <mergeCell ref="D60:D61"/>
    <mergeCell ref="A6:L6"/>
    <mergeCell ref="A7:L7"/>
    <mergeCell ref="A13:A14"/>
    <mergeCell ref="B13:C13"/>
    <mergeCell ref="E13:E14"/>
    <mergeCell ref="C108:G108"/>
    <mergeCell ref="E60:E61"/>
    <mergeCell ref="F57:F58"/>
    <mergeCell ref="G60:G61"/>
    <mergeCell ref="A107:L107"/>
    <mergeCell ref="J53:J55"/>
    <mergeCell ref="K53:K55"/>
    <mergeCell ref="L53:L55"/>
    <mergeCell ref="C53:C55"/>
    <mergeCell ref="J57:J58"/>
    <mergeCell ref="I53:I55"/>
    <mergeCell ref="H53:H55"/>
    <mergeCell ref="G53:G55"/>
    <mergeCell ref="H60:H61"/>
    <mergeCell ref="I60:I61"/>
    <mergeCell ref="L57:L58"/>
    <mergeCell ref="J60:J61"/>
    <mergeCell ref="K60:K61"/>
    <mergeCell ref="L60:L61"/>
  </mergeCells>
  <hyperlinks>
    <hyperlink ref="C59" r:id="rId1" display="consultantplus://offline/ref=942E4D2901321CCBAD8F1B2DF1B8DF3F9BEC7F6A86D15D3C308EBC8235A9C97D4642F40588CA228AAB0896BC541BCCC412558099F78A3ACBqEtFF"/>
    <hyperlink ref="C60" r:id="rId2" display="consultantplus://offline/ref=DE7A6F5035E4404F68CA57B01EAC806B39FF63A9B7D9549DDD4A7B6F26E6A9C865BA0C4CC4F7E3CEBA0BE5F64934AA1FE0EBAA4D5F68940DZ2C4K"/>
    <hyperlink ref="C67" r:id="rId3" display="consultantplus://offline/ref=FF39C136A6247585B45EA41229C1064907E7BBFB01F09CE8BA274A4C4D6A0515F5E2E09064B54F74ACE2CEE49AD83A3B78DB16C5717D87341BB3L"/>
    <hyperlink ref="C68" r:id="rId4" display="consultantplus://offline/ref=E4564FAE5423E96CE3ADDC16DA952D24B0D8F49E5CFE1282294E5432E4A403B594F4146E6A8AF4EEE45FC9C2E5E81D0579557FA982B06553l1O4K"/>
    <hyperlink ref="C69" r:id="rId5" display="consultantplus://offline/ref=E4564FAE5423E96CE3ADDC16DA952D24B0D8F49E5CFE1282294E5432E4A403B594F4146E6A8AF4EEE45FC9C2E5E81D0579557FA982B06553l1O4K"/>
    <hyperlink ref="C57" r:id="rId6" display="consultantplus://offline/ref=13C4CD53F57F3051D47C8849075FAD5D59E8C181F2009DB93E565A450E5A97B74D26CC2078E4E77E89061ED1C2FD4DF99A5095ACC941C39DS7t9M"/>
  </hyperlinks>
  <printOptions/>
  <pageMargins left="0.3937007874015748" right="0.3937007874015748" top="0.5905511811023623" bottom="0.1968503937007874" header="0.5118110236220472" footer="0.5118110236220472"/>
  <pageSetup fitToHeight="18" horizontalDpi="600" verticalDpi="600" orientation="landscape" paperSize="9" scale="65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Территориальное 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Семёнова Елена Валентиновна</dc:creator>
  <cp:keywords/>
  <dc:description/>
  <cp:lastModifiedBy>Надежда Николаевна Прилепина</cp:lastModifiedBy>
  <cp:lastPrinted>2021-12-15T07:05:51Z</cp:lastPrinted>
  <dcterms:created xsi:type="dcterms:W3CDTF">2005-02-08T08:19:08Z</dcterms:created>
  <dcterms:modified xsi:type="dcterms:W3CDTF">2022-01-17T07:22:19Z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