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Лист1" sheetId="1" r:id="rId1"/>
  </sheets>
  <externalReferences>
    <externalReference r:id="rId2"/>
  </externalReferences>
  <definedNames>
    <definedName name="_xlnm.Print_Area" localSheetId="0">Лист1!$A$1:$K$194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2" i="1" l="1"/>
  <c r="I192" i="1" s="1"/>
  <c r="H192" i="1"/>
  <c r="E192" i="1"/>
  <c r="C192" i="1" s="1"/>
  <c r="J191" i="1"/>
  <c r="G191" i="1"/>
  <c r="F191" i="1" s="1"/>
  <c r="D191" i="1"/>
  <c r="K190" i="1"/>
  <c r="G190" i="1"/>
  <c r="E190" i="1"/>
  <c r="J189" i="1"/>
  <c r="I189" i="1"/>
  <c r="G189" i="1"/>
  <c r="F189" i="1"/>
  <c r="D189" i="1"/>
  <c r="C189" i="1"/>
  <c r="K188" i="1"/>
  <c r="J188" i="1"/>
  <c r="I188" i="1" s="1"/>
  <c r="G188" i="1"/>
  <c r="F188" i="1" s="1"/>
  <c r="D188" i="1"/>
  <c r="C188" i="1" s="1"/>
  <c r="K187" i="1"/>
  <c r="I187" i="1" s="1"/>
  <c r="H187" i="1"/>
  <c r="F187" i="1" s="1"/>
  <c r="E187" i="1"/>
  <c r="J186" i="1"/>
  <c r="J185" i="1" s="1"/>
  <c r="G186" i="1"/>
  <c r="F186" i="1" s="1"/>
  <c r="D186" i="1"/>
  <c r="C186" i="1" s="1"/>
  <c r="K185" i="1"/>
  <c r="K184" i="1" s="1"/>
  <c r="G185" i="1"/>
  <c r="J183" i="1"/>
  <c r="J182" i="1" s="1"/>
  <c r="I182" i="1" s="1"/>
  <c r="G183" i="1"/>
  <c r="F183" i="1" s="1"/>
  <c r="D183" i="1"/>
  <c r="C183" i="1" s="1"/>
  <c r="K182" i="1"/>
  <c r="H182" i="1"/>
  <c r="G182" i="1"/>
  <c r="F182" i="1" s="1"/>
  <c r="E182" i="1"/>
  <c r="J181" i="1"/>
  <c r="I181" i="1"/>
  <c r="G181" i="1"/>
  <c r="F181" i="1"/>
  <c r="D181" i="1"/>
  <c r="D180" i="1" s="1"/>
  <c r="C181" i="1"/>
  <c r="J180" i="1"/>
  <c r="I180" i="1"/>
  <c r="G180" i="1"/>
  <c r="F180" i="1"/>
  <c r="C180" i="1"/>
  <c r="J179" i="1"/>
  <c r="I179" i="1"/>
  <c r="G179" i="1"/>
  <c r="F179" i="1"/>
  <c r="D179" i="1"/>
  <c r="C179" i="1"/>
  <c r="J178" i="1"/>
  <c r="I178" i="1"/>
  <c r="G178" i="1"/>
  <c r="F178" i="1"/>
  <c r="D178" i="1"/>
  <c r="C178" i="1"/>
  <c r="K177" i="1"/>
  <c r="I177" i="1"/>
  <c r="H177" i="1"/>
  <c r="F177" i="1"/>
  <c r="E177" i="1"/>
  <c r="C177" i="1"/>
  <c r="K176" i="1"/>
  <c r="J176" i="1"/>
  <c r="I176" i="1" s="1"/>
  <c r="H176" i="1"/>
  <c r="G176" i="1"/>
  <c r="F176" i="1"/>
  <c r="E176" i="1"/>
  <c r="D176" i="1"/>
  <c r="C176" i="1" s="1"/>
  <c r="J175" i="1"/>
  <c r="G175" i="1"/>
  <c r="F175" i="1" s="1"/>
  <c r="D175" i="1"/>
  <c r="K174" i="1"/>
  <c r="H174" i="1"/>
  <c r="G174" i="1"/>
  <c r="F174" i="1" s="1"/>
  <c r="E174" i="1"/>
  <c r="J173" i="1"/>
  <c r="I173" i="1"/>
  <c r="G173" i="1"/>
  <c r="F173" i="1"/>
  <c r="D173" i="1"/>
  <c r="C173" i="1"/>
  <c r="J172" i="1"/>
  <c r="I172" i="1"/>
  <c r="G172" i="1"/>
  <c r="F172" i="1"/>
  <c r="D172" i="1"/>
  <c r="C172" i="1"/>
  <c r="J171" i="1"/>
  <c r="I171" i="1"/>
  <c r="G171" i="1"/>
  <c r="F171" i="1"/>
  <c r="D171" i="1"/>
  <c r="C171" i="1"/>
  <c r="K170" i="1"/>
  <c r="I170" i="1"/>
  <c r="H170" i="1"/>
  <c r="F170" i="1"/>
  <c r="E170" i="1"/>
  <c r="C170" i="1"/>
  <c r="J169" i="1"/>
  <c r="I169" i="1"/>
  <c r="G169" i="1"/>
  <c r="F169" i="1"/>
  <c r="D169" i="1"/>
  <c r="C169" i="1"/>
  <c r="J168" i="1"/>
  <c r="I168" i="1"/>
  <c r="G168" i="1"/>
  <c r="F168" i="1"/>
  <c r="D168" i="1"/>
  <c r="C168" i="1"/>
  <c r="J167" i="1"/>
  <c r="I167" i="1"/>
  <c r="G167" i="1"/>
  <c r="F167" i="1"/>
  <c r="D167" i="1"/>
  <c r="C167" i="1"/>
  <c r="K166" i="1"/>
  <c r="I166" i="1"/>
  <c r="H166" i="1"/>
  <c r="F166" i="1"/>
  <c r="E166" i="1"/>
  <c r="C166" i="1"/>
  <c r="J165" i="1"/>
  <c r="I165" i="1"/>
  <c r="G165" i="1"/>
  <c r="F165" i="1"/>
  <c r="D165" i="1"/>
  <c r="C165" i="1"/>
  <c r="J164" i="1"/>
  <c r="I164" i="1"/>
  <c r="G164" i="1"/>
  <c r="F164" i="1"/>
  <c r="D164" i="1"/>
  <c r="C164" i="1"/>
  <c r="J163" i="1"/>
  <c r="I163" i="1"/>
  <c r="G163" i="1"/>
  <c r="F163" i="1"/>
  <c r="D163" i="1"/>
  <c r="C163" i="1"/>
  <c r="J162" i="1"/>
  <c r="I162" i="1"/>
  <c r="G162" i="1"/>
  <c r="F162" i="1"/>
  <c r="D162" i="1"/>
  <c r="C162" i="1"/>
  <c r="J161" i="1"/>
  <c r="I161" i="1"/>
  <c r="G161" i="1"/>
  <c r="F161" i="1"/>
  <c r="D161" i="1"/>
  <c r="C161" i="1"/>
  <c r="J160" i="1"/>
  <c r="I160" i="1"/>
  <c r="G160" i="1"/>
  <c r="F160" i="1"/>
  <c r="D160" i="1"/>
  <c r="C160" i="1"/>
  <c r="J159" i="1"/>
  <c r="I159" i="1"/>
  <c r="G159" i="1"/>
  <c r="F159" i="1"/>
  <c r="D159" i="1"/>
  <c r="C159" i="1"/>
  <c r="J158" i="1"/>
  <c r="I158" i="1"/>
  <c r="G158" i="1"/>
  <c r="F158" i="1"/>
  <c r="D158" i="1"/>
  <c r="C158" i="1"/>
  <c r="J157" i="1"/>
  <c r="I157" i="1"/>
  <c r="G157" i="1"/>
  <c r="F157" i="1"/>
  <c r="D157" i="1"/>
  <c r="C157" i="1"/>
  <c r="J156" i="1"/>
  <c r="I156" i="1"/>
  <c r="G156" i="1"/>
  <c r="F156" i="1"/>
  <c r="D156" i="1"/>
  <c r="C156" i="1"/>
  <c r="J155" i="1"/>
  <c r="I155" i="1"/>
  <c r="G155" i="1"/>
  <c r="F155" i="1"/>
  <c r="D155" i="1"/>
  <c r="C155" i="1"/>
  <c r="K154" i="1"/>
  <c r="J154" i="1"/>
  <c r="I154" i="1" s="1"/>
  <c r="H154" i="1"/>
  <c r="G154" i="1"/>
  <c r="D154" i="1"/>
  <c r="C154" i="1"/>
  <c r="J153" i="1"/>
  <c r="I153" i="1"/>
  <c r="G153" i="1"/>
  <c r="F153" i="1"/>
  <c r="D153" i="1"/>
  <c r="C153" i="1"/>
  <c r="K152" i="1"/>
  <c r="J152" i="1"/>
  <c r="I152" i="1" s="1"/>
  <c r="G152" i="1"/>
  <c r="E152" i="1"/>
  <c r="D152" i="1"/>
  <c r="C152" i="1" s="1"/>
  <c r="J151" i="1"/>
  <c r="G151" i="1"/>
  <c r="F151" i="1" s="1"/>
  <c r="D151" i="1"/>
  <c r="K150" i="1"/>
  <c r="H150" i="1"/>
  <c r="G150" i="1"/>
  <c r="F150" i="1" s="1"/>
  <c r="E150" i="1"/>
  <c r="K149" i="1"/>
  <c r="E149" i="1"/>
  <c r="J148" i="1"/>
  <c r="I148" i="1" s="1"/>
  <c r="G148" i="1"/>
  <c r="F148" i="1" s="1"/>
  <c r="D148" i="1"/>
  <c r="C148" i="1" s="1"/>
  <c r="J147" i="1"/>
  <c r="I147" i="1" s="1"/>
  <c r="G147" i="1"/>
  <c r="F147" i="1" s="1"/>
  <c r="D147" i="1"/>
  <c r="C147" i="1" s="1"/>
  <c r="J146" i="1"/>
  <c r="I146" i="1" s="1"/>
  <c r="G146" i="1"/>
  <c r="F146" i="1" s="1"/>
  <c r="D146" i="1"/>
  <c r="C146" i="1" s="1"/>
  <c r="J145" i="1"/>
  <c r="I145" i="1" s="1"/>
  <c r="G145" i="1"/>
  <c r="F145" i="1" s="1"/>
  <c r="D145" i="1"/>
  <c r="C145" i="1" s="1"/>
  <c r="J144" i="1"/>
  <c r="I144" i="1" s="1"/>
  <c r="G144" i="1"/>
  <c r="F144" i="1"/>
  <c r="D144" i="1"/>
  <c r="C144" i="1" s="1"/>
  <c r="J143" i="1"/>
  <c r="I143" i="1"/>
  <c r="G143" i="1"/>
  <c r="F143" i="1" s="1"/>
  <c r="D143" i="1"/>
  <c r="C143" i="1"/>
  <c r="J142" i="1"/>
  <c r="I142" i="1" s="1"/>
  <c r="G142" i="1"/>
  <c r="F142" i="1"/>
  <c r="D142" i="1"/>
  <c r="C142" i="1" s="1"/>
  <c r="J141" i="1"/>
  <c r="I141" i="1"/>
  <c r="G141" i="1"/>
  <c r="F141" i="1" s="1"/>
  <c r="D141" i="1"/>
  <c r="C141" i="1"/>
  <c r="J140" i="1"/>
  <c r="I140" i="1" s="1"/>
  <c r="G140" i="1"/>
  <c r="F140" i="1"/>
  <c r="D140" i="1"/>
  <c r="C140" i="1" s="1"/>
  <c r="J139" i="1"/>
  <c r="I139" i="1"/>
  <c r="G139" i="1"/>
  <c r="D139" i="1"/>
  <c r="C139" i="1"/>
  <c r="J138" i="1"/>
  <c r="G138" i="1"/>
  <c r="F138" i="1"/>
  <c r="D138" i="1"/>
  <c r="K137" i="1"/>
  <c r="H137" i="1"/>
  <c r="E137" i="1"/>
  <c r="I136" i="1"/>
  <c r="F136" i="1"/>
  <c r="D136" i="1"/>
  <c r="C136" i="1" s="1"/>
  <c r="K135" i="1"/>
  <c r="J135" i="1"/>
  <c r="I135" i="1" s="1"/>
  <c r="H135" i="1"/>
  <c r="G135" i="1"/>
  <c r="F135" i="1"/>
  <c r="E135" i="1"/>
  <c r="J134" i="1"/>
  <c r="G134" i="1"/>
  <c r="F134" i="1"/>
  <c r="D134" i="1"/>
  <c r="K133" i="1"/>
  <c r="H133" i="1"/>
  <c r="F133" i="1" s="1"/>
  <c r="G133" i="1"/>
  <c r="E133" i="1"/>
  <c r="J132" i="1"/>
  <c r="I132" i="1"/>
  <c r="G132" i="1"/>
  <c r="F132" i="1"/>
  <c r="D132" i="1"/>
  <c r="C132" i="1"/>
  <c r="K131" i="1"/>
  <c r="J131" i="1"/>
  <c r="I131" i="1" s="1"/>
  <c r="H131" i="1"/>
  <c r="F131" i="1" s="1"/>
  <c r="G131" i="1"/>
  <c r="E131" i="1"/>
  <c r="D131" i="1"/>
  <c r="C131" i="1" s="1"/>
  <c r="J130" i="1"/>
  <c r="I130" i="1" s="1"/>
  <c r="G130" i="1"/>
  <c r="D130" i="1"/>
  <c r="C130" i="1" s="1"/>
  <c r="K129" i="1"/>
  <c r="I129" i="1" s="1"/>
  <c r="J129" i="1"/>
  <c r="H129" i="1"/>
  <c r="E129" i="1"/>
  <c r="D129" i="1"/>
  <c r="C129" i="1"/>
  <c r="J128" i="1"/>
  <c r="I128" i="1"/>
  <c r="G128" i="1"/>
  <c r="F128" i="1"/>
  <c r="D128" i="1"/>
  <c r="C128" i="1"/>
  <c r="K127" i="1"/>
  <c r="J127" i="1"/>
  <c r="I127" i="1" s="1"/>
  <c r="H127" i="1"/>
  <c r="G127" i="1"/>
  <c r="F127" i="1"/>
  <c r="E127" i="1"/>
  <c r="D127" i="1"/>
  <c r="C127" i="1" s="1"/>
  <c r="K126" i="1"/>
  <c r="H126" i="1"/>
  <c r="K125" i="1"/>
  <c r="K124" i="1" s="1"/>
  <c r="K123" i="1" s="1"/>
  <c r="K122" i="1" s="1"/>
  <c r="K121" i="1" s="1"/>
  <c r="J125" i="1"/>
  <c r="I125" i="1" s="1"/>
  <c r="H125" i="1"/>
  <c r="H124" i="1" s="1"/>
  <c r="H123" i="1" s="1"/>
  <c r="G125" i="1"/>
  <c r="E125" i="1"/>
  <c r="D125" i="1"/>
  <c r="J124" i="1"/>
  <c r="E124" i="1"/>
  <c r="E123" i="1" s="1"/>
  <c r="J123" i="1"/>
  <c r="G123" i="1"/>
  <c r="D123" i="1"/>
  <c r="C123" i="1" s="1"/>
  <c r="J120" i="1"/>
  <c r="I120" i="1"/>
  <c r="G120" i="1"/>
  <c r="F120" i="1" s="1"/>
  <c r="D120" i="1"/>
  <c r="C120" i="1"/>
  <c r="K119" i="1"/>
  <c r="J119" i="1"/>
  <c r="I119" i="1" s="1"/>
  <c r="H119" i="1"/>
  <c r="G119" i="1"/>
  <c r="F119" i="1" s="1"/>
  <c r="E119" i="1"/>
  <c r="D119" i="1"/>
  <c r="C119" i="1"/>
  <c r="J118" i="1"/>
  <c r="I118" i="1" s="1"/>
  <c r="G118" i="1"/>
  <c r="F118" i="1"/>
  <c r="D118" i="1"/>
  <c r="C118" i="1" s="1"/>
  <c r="J117" i="1"/>
  <c r="I117" i="1"/>
  <c r="G117" i="1"/>
  <c r="F117" i="1" s="1"/>
  <c r="D117" i="1"/>
  <c r="C117" i="1"/>
  <c r="J116" i="1"/>
  <c r="I116" i="1" s="1"/>
  <c r="G116" i="1"/>
  <c r="F116" i="1"/>
  <c r="D116" i="1"/>
  <c r="C116" i="1" s="1"/>
  <c r="K115" i="1"/>
  <c r="J115" i="1"/>
  <c r="I115" i="1" s="1"/>
  <c r="H115" i="1"/>
  <c r="G115" i="1"/>
  <c r="F115" i="1"/>
  <c r="E115" i="1"/>
  <c r="D115" i="1"/>
  <c r="C115" i="1"/>
  <c r="J114" i="1"/>
  <c r="G114" i="1"/>
  <c r="F114" i="1"/>
  <c r="D114" i="1"/>
  <c r="J113" i="1"/>
  <c r="I113" i="1"/>
  <c r="G113" i="1"/>
  <c r="F113" i="1" s="1"/>
  <c r="D113" i="1"/>
  <c r="C113" i="1"/>
  <c r="K112" i="1"/>
  <c r="H112" i="1"/>
  <c r="G112" i="1"/>
  <c r="F112" i="1" s="1"/>
  <c r="E112" i="1"/>
  <c r="J111" i="1"/>
  <c r="I111" i="1"/>
  <c r="G111" i="1"/>
  <c r="F111" i="1"/>
  <c r="D111" i="1"/>
  <c r="C111" i="1"/>
  <c r="J110" i="1"/>
  <c r="I110" i="1"/>
  <c r="G110" i="1"/>
  <c r="F110" i="1"/>
  <c r="D110" i="1"/>
  <c r="C110" i="1"/>
  <c r="J109" i="1"/>
  <c r="I109" i="1"/>
  <c r="G109" i="1"/>
  <c r="F109" i="1"/>
  <c r="D109" i="1"/>
  <c r="C109" i="1"/>
  <c r="J108" i="1"/>
  <c r="I108" i="1"/>
  <c r="G108" i="1"/>
  <c r="F108" i="1"/>
  <c r="D108" i="1"/>
  <c r="C108" i="1"/>
  <c r="K107" i="1"/>
  <c r="J107" i="1"/>
  <c r="I107" i="1" s="1"/>
  <c r="H107" i="1"/>
  <c r="F107" i="1" s="1"/>
  <c r="G107" i="1"/>
  <c r="E107" i="1"/>
  <c r="D107" i="1"/>
  <c r="C107" i="1" s="1"/>
  <c r="J106" i="1"/>
  <c r="I106" i="1" s="1"/>
  <c r="G106" i="1"/>
  <c r="F106" i="1" s="1"/>
  <c r="D106" i="1"/>
  <c r="C106" i="1" s="1"/>
  <c r="J105" i="1"/>
  <c r="I105" i="1" s="1"/>
  <c r="G105" i="1"/>
  <c r="F105" i="1" s="1"/>
  <c r="D105" i="1"/>
  <c r="C105" i="1" s="1"/>
  <c r="J104" i="1"/>
  <c r="I104" i="1" s="1"/>
  <c r="G104" i="1"/>
  <c r="D104" i="1"/>
  <c r="C104" i="1" s="1"/>
  <c r="J103" i="1"/>
  <c r="G103" i="1"/>
  <c r="F103" i="1" s="1"/>
  <c r="D103" i="1"/>
  <c r="K102" i="1"/>
  <c r="H102" i="1"/>
  <c r="E102" i="1"/>
  <c r="J101" i="1"/>
  <c r="I101" i="1"/>
  <c r="G101" i="1"/>
  <c r="F101" i="1"/>
  <c r="D101" i="1"/>
  <c r="C101" i="1"/>
  <c r="J100" i="1"/>
  <c r="I100" i="1"/>
  <c r="G100" i="1"/>
  <c r="F100" i="1"/>
  <c r="D100" i="1"/>
  <c r="C100" i="1"/>
  <c r="K99" i="1"/>
  <c r="J99" i="1"/>
  <c r="I99" i="1" s="1"/>
  <c r="H99" i="1"/>
  <c r="G99" i="1"/>
  <c r="F99" i="1"/>
  <c r="E99" i="1"/>
  <c r="D99" i="1"/>
  <c r="C99" i="1" s="1"/>
  <c r="J98" i="1"/>
  <c r="I98" i="1" s="1"/>
  <c r="G98" i="1"/>
  <c r="F98" i="1" s="1"/>
  <c r="D98" i="1"/>
  <c r="C98" i="1" s="1"/>
  <c r="J97" i="1"/>
  <c r="I97" i="1" s="1"/>
  <c r="G97" i="1"/>
  <c r="F97" i="1"/>
  <c r="D97" i="1"/>
  <c r="C97" i="1" s="1"/>
  <c r="J96" i="1"/>
  <c r="I96" i="1" s="1"/>
  <c r="G96" i="1"/>
  <c r="F96" i="1" s="1"/>
  <c r="D96" i="1"/>
  <c r="C96" i="1" s="1"/>
  <c r="J95" i="1"/>
  <c r="J94" i="1" s="1"/>
  <c r="I94" i="1" s="1"/>
  <c r="G95" i="1"/>
  <c r="F95" i="1" s="1"/>
  <c r="D95" i="1"/>
  <c r="C95" i="1" s="1"/>
  <c r="K94" i="1"/>
  <c r="H94" i="1"/>
  <c r="G94" i="1"/>
  <c r="F94" i="1" s="1"/>
  <c r="E94" i="1"/>
  <c r="J93" i="1"/>
  <c r="I93" i="1"/>
  <c r="G93" i="1"/>
  <c r="F93" i="1"/>
  <c r="D93" i="1"/>
  <c r="C93" i="1"/>
  <c r="K92" i="1"/>
  <c r="J92" i="1"/>
  <c r="I92" i="1" s="1"/>
  <c r="H92" i="1"/>
  <c r="G92" i="1"/>
  <c r="F92" i="1"/>
  <c r="E92" i="1"/>
  <c r="D92" i="1"/>
  <c r="C92" i="1" s="1"/>
  <c r="J91" i="1"/>
  <c r="I91" i="1" s="1"/>
  <c r="G91" i="1"/>
  <c r="F91" i="1" s="1"/>
  <c r="D91" i="1"/>
  <c r="C91" i="1" s="1"/>
  <c r="J90" i="1"/>
  <c r="J89" i="1" s="1"/>
  <c r="I89" i="1" s="1"/>
  <c r="G90" i="1"/>
  <c r="F90" i="1" s="1"/>
  <c r="D90" i="1"/>
  <c r="C90" i="1" s="1"/>
  <c r="K89" i="1"/>
  <c r="H89" i="1"/>
  <c r="G89" i="1"/>
  <c r="F89" i="1" s="1"/>
  <c r="E89" i="1"/>
  <c r="J88" i="1"/>
  <c r="I88" i="1"/>
  <c r="G88" i="1"/>
  <c r="F88" i="1"/>
  <c r="D88" i="1"/>
  <c r="C88" i="1"/>
  <c r="J87" i="1"/>
  <c r="I87" i="1"/>
  <c r="G87" i="1"/>
  <c r="F87" i="1"/>
  <c r="D87" i="1"/>
  <c r="C87" i="1"/>
  <c r="K86" i="1"/>
  <c r="J86" i="1"/>
  <c r="I86" i="1" s="1"/>
  <c r="H86" i="1"/>
  <c r="F86" i="1" s="1"/>
  <c r="G86" i="1"/>
  <c r="E86" i="1"/>
  <c r="D86" i="1"/>
  <c r="C86" i="1" s="1"/>
  <c r="J85" i="1"/>
  <c r="I85" i="1" s="1"/>
  <c r="G85" i="1"/>
  <c r="D85" i="1"/>
  <c r="C85" i="1" s="1"/>
  <c r="J84" i="1"/>
  <c r="G84" i="1"/>
  <c r="F84" i="1" s="1"/>
  <c r="D84" i="1"/>
  <c r="K83" i="1"/>
  <c r="H83" i="1"/>
  <c r="E83" i="1"/>
  <c r="E77" i="1" s="1"/>
  <c r="E76" i="1" s="1"/>
  <c r="J82" i="1"/>
  <c r="I82" i="1"/>
  <c r="G82" i="1"/>
  <c r="F82" i="1"/>
  <c r="D82" i="1"/>
  <c r="C82" i="1"/>
  <c r="J81" i="1"/>
  <c r="I81" i="1"/>
  <c r="G81" i="1"/>
  <c r="F81" i="1"/>
  <c r="D81" i="1"/>
  <c r="C81" i="1"/>
  <c r="J80" i="1"/>
  <c r="I80" i="1"/>
  <c r="G80" i="1"/>
  <c r="G78" i="1" s="1"/>
  <c r="F78" i="1" s="1"/>
  <c r="F80" i="1"/>
  <c r="D80" i="1"/>
  <c r="C80" i="1"/>
  <c r="J79" i="1"/>
  <c r="I79" i="1"/>
  <c r="G79" i="1"/>
  <c r="F79" i="1"/>
  <c r="D79" i="1"/>
  <c r="C79" i="1"/>
  <c r="K78" i="1"/>
  <c r="J78" i="1"/>
  <c r="H78" i="1"/>
  <c r="H77" i="1" s="1"/>
  <c r="E78" i="1"/>
  <c r="D78" i="1"/>
  <c r="K77" i="1"/>
  <c r="K76" i="1" s="1"/>
  <c r="H76" i="1"/>
  <c r="J75" i="1"/>
  <c r="G75" i="1"/>
  <c r="F75" i="1" s="1"/>
  <c r="D75" i="1"/>
  <c r="K74" i="1"/>
  <c r="H74" i="1"/>
  <c r="E74" i="1"/>
  <c r="K73" i="1"/>
  <c r="I73" i="1"/>
  <c r="H73" i="1"/>
  <c r="F73" i="1"/>
  <c r="E73" i="1"/>
  <c r="E71" i="1" s="1"/>
  <c r="E70" i="1" s="1"/>
  <c r="C73" i="1"/>
  <c r="J72" i="1"/>
  <c r="I72" i="1"/>
  <c r="G72" i="1"/>
  <c r="F72" i="1"/>
  <c r="D72" i="1"/>
  <c r="C72" i="1"/>
  <c r="K71" i="1"/>
  <c r="J71" i="1"/>
  <c r="H71" i="1"/>
  <c r="H70" i="1" s="1"/>
  <c r="G71" i="1"/>
  <c r="F71" i="1"/>
  <c r="D71" i="1"/>
  <c r="K70" i="1"/>
  <c r="K69" i="1"/>
  <c r="I69" i="1"/>
  <c r="H69" i="1"/>
  <c r="H66" i="1" s="1"/>
  <c r="F69" i="1"/>
  <c r="E69" i="1"/>
  <c r="C69" i="1"/>
  <c r="K68" i="1"/>
  <c r="I68" i="1"/>
  <c r="H68" i="1"/>
  <c r="F68" i="1"/>
  <c r="E68" i="1"/>
  <c r="C68" i="1"/>
  <c r="C67" i="1"/>
  <c r="K66" i="1"/>
  <c r="I66" i="1" s="1"/>
  <c r="J66" i="1"/>
  <c r="G66" i="1"/>
  <c r="F66" i="1" s="1"/>
  <c r="E66" i="1"/>
  <c r="C66" i="1" s="1"/>
  <c r="D66" i="1"/>
  <c r="J65" i="1"/>
  <c r="I65" i="1"/>
  <c r="G65" i="1"/>
  <c r="F65" i="1"/>
  <c r="D65" i="1"/>
  <c r="C65" i="1"/>
  <c r="J64" i="1"/>
  <c r="I64" i="1"/>
  <c r="G64" i="1"/>
  <c r="F64" i="1"/>
  <c r="D64" i="1"/>
  <c r="C64" i="1"/>
  <c r="K63" i="1"/>
  <c r="J63" i="1"/>
  <c r="H63" i="1"/>
  <c r="H62" i="1" s="1"/>
  <c r="G63" i="1"/>
  <c r="F63" i="1"/>
  <c r="E63" i="1"/>
  <c r="D63" i="1"/>
  <c r="K62" i="1"/>
  <c r="G62" i="1"/>
  <c r="F62" i="1" s="1"/>
  <c r="E62" i="1"/>
  <c r="J61" i="1"/>
  <c r="I61" i="1"/>
  <c r="G61" i="1"/>
  <c r="F61" i="1"/>
  <c r="D61" i="1"/>
  <c r="C61" i="1"/>
  <c r="K60" i="1"/>
  <c r="J60" i="1"/>
  <c r="H60" i="1"/>
  <c r="H59" i="1" s="1"/>
  <c r="G60" i="1"/>
  <c r="E60" i="1"/>
  <c r="D60" i="1"/>
  <c r="K59" i="1"/>
  <c r="G59" i="1"/>
  <c r="F59" i="1" s="1"/>
  <c r="E59" i="1"/>
  <c r="K58" i="1"/>
  <c r="I58" i="1"/>
  <c r="H58" i="1"/>
  <c r="F58" i="1"/>
  <c r="E58" i="1"/>
  <c r="C58" i="1"/>
  <c r="J57" i="1"/>
  <c r="I57" i="1"/>
  <c r="G57" i="1"/>
  <c r="F57" i="1"/>
  <c r="D57" i="1"/>
  <c r="C57" i="1"/>
  <c r="K56" i="1"/>
  <c r="J56" i="1"/>
  <c r="I56" i="1" s="1"/>
  <c r="H56" i="1"/>
  <c r="F56" i="1" s="1"/>
  <c r="G56" i="1"/>
  <c r="E56" i="1"/>
  <c r="D56" i="1"/>
  <c r="K55" i="1"/>
  <c r="I55" i="1" s="1"/>
  <c r="H55" i="1"/>
  <c r="F55" i="1" s="1"/>
  <c r="E55" i="1"/>
  <c r="C55" i="1"/>
  <c r="J54" i="1"/>
  <c r="I54" i="1" s="1"/>
  <c r="G54" i="1"/>
  <c r="G53" i="1" s="1"/>
  <c r="D54" i="1"/>
  <c r="K53" i="1"/>
  <c r="J53" i="1"/>
  <c r="I53" i="1" s="1"/>
  <c r="H53" i="1"/>
  <c r="E53" i="1"/>
  <c r="J52" i="1"/>
  <c r="I52" i="1"/>
  <c r="G52" i="1"/>
  <c r="F52" i="1"/>
  <c r="D52" i="1"/>
  <c r="C52" i="1"/>
  <c r="K51" i="1"/>
  <c r="J51" i="1"/>
  <c r="I51" i="1" s="1"/>
  <c r="H51" i="1"/>
  <c r="H50" i="1" s="1"/>
  <c r="G51" i="1"/>
  <c r="F51" i="1"/>
  <c r="E51" i="1"/>
  <c r="D51" i="1"/>
  <c r="E50" i="1"/>
  <c r="E49" i="1" s="1"/>
  <c r="E48" i="1" s="1"/>
  <c r="H49" i="1"/>
  <c r="H48" i="1" s="1"/>
  <c r="K47" i="1"/>
  <c r="I47" i="1"/>
  <c r="I46" i="1" s="1"/>
  <c r="H47" i="1"/>
  <c r="F47" i="1" s="1"/>
  <c r="F46" i="1" s="1"/>
  <c r="E47" i="1"/>
  <c r="C47" i="1"/>
  <c r="K46" i="1"/>
  <c r="J46" i="1"/>
  <c r="H46" i="1"/>
  <c r="G46" i="1"/>
  <c r="E46" i="1"/>
  <c r="D46" i="1"/>
  <c r="C46" i="1"/>
  <c r="J45" i="1"/>
  <c r="I45" i="1" s="1"/>
  <c r="G45" i="1"/>
  <c r="F45" i="1"/>
  <c r="D45" i="1"/>
  <c r="K44" i="1"/>
  <c r="H44" i="1"/>
  <c r="G44" i="1"/>
  <c r="G43" i="1" s="1"/>
  <c r="F43" i="1" s="1"/>
  <c r="E44" i="1"/>
  <c r="E43" i="1" s="1"/>
  <c r="K43" i="1"/>
  <c r="H43" i="1"/>
  <c r="K42" i="1"/>
  <c r="I42" i="1" s="1"/>
  <c r="H42" i="1"/>
  <c r="H41" i="1" s="1"/>
  <c r="E42" i="1"/>
  <c r="C42" i="1" s="1"/>
  <c r="K41" i="1"/>
  <c r="J41" i="1"/>
  <c r="I41" i="1" s="1"/>
  <c r="G41" i="1"/>
  <c r="F41" i="1" s="1"/>
  <c r="D41" i="1"/>
  <c r="K40" i="1"/>
  <c r="K39" i="1" s="1"/>
  <c r="I40" i="1"/>
  <c r="H40" i="1"/>
  <c r="F40" i="1"/>
  <c r="E40" i="1"/>
  <c r="C40" i="1"/>
  <c r="J39" i="1"/>
  <c r="I39" i="1"/>
  <c r="H39" i="1"/>
  <c r="G39" i="1"/>
  <c r="F39" i="1"/>
  <c r="E39" i="1"/>
  <c r="D39" i="1"/>
  <c r="K38" i="1"/>
  <c r="K37" i="1"/>
  <c r="K36" i="1" s="1"/>
  <c r="I37" i="1"/>
  <c r="H37" i="1"/>
  <c r="F37" i="1"/>
  <c r="E37" i="1"/>
  <c r="C37" i="1"/>
  <c r="J36" i="1"/>
  <c r="I36" i="1"/>
  <c r="H36" i="1"/>
  <c r="G36" i="1"/>
  <c r="F36" i="1"/>
  <c r="E36" i="1"/>
  <c r="D36" i="1"/>
  <c r="K35" i="1"/>
  <c r="J34" i="1"/>
  <c r="I34" i="1"/>
  <c r="G34" i="1"/>
  <c r="F34" i="1"/>
  <c r="D34" i="1"/>
  <c r="C34" i="1"/>
  <c r="K33" i="1"/>
  <c r="J33" i="1"/>
  <c r="I33" i="1" s="1"/>
  <c r="H33" i="1"/>
  <c r="G33" i="1"/>
  <c r="F33" i="1"/>
  <c r="E33" i="1"/>
  <c r="D33" i="1"/>
  <c r="C33" i="1" s="1"/>
  <c r="K32" i="1"/>
  <c r="J32" i="1"/>
  <c r="I32" i="1" s="1"/>
  <c r="H32" i="1"/>
  <c r="G32" i="1"/>
  <c r="F32" i="1"/>
  <c r="E32" i="1"/>
  <c r="E31" i="1" s="1"/>
  <c r="D32" i="1"/>
  <c r="C32" i="1"/>
  <c r="K31" i="1"/>
  <c r="K25" i="1" s="1"/>
  <c r="H31" i="1"/>
  <c r="H25" i="1" s="1"/>
  <c r="G31" i="1"/>
  <c r="F31" i="1"/>
  <c r="D31" i="1"/>
  <c r="C31" i="1"/>
  <c r="J30" i="1"/>
  <c r="I30" i="1" s="1"/>
  <c r="G30" i="1"/>
  <c r="F30" i="1" s="1"/>
  <c r="D30" i="1"/>
  <c r="K29" i="1"/>
  <c r="J29" i="1"/>
  <c r="H29" i="1"/>
  <c r="E29" i="1"/>
  <c r="J28" i="1"/>
  <c r="I28" i="1"/>
  <c r="G28" i="1"/>
  <c r="F28" i="1"/>
  <c r="D28" i="1"/>
  <c r="D26" i="1" s="1"/>
  <c r="C26" i="1" s="1"/>
  <c r="C28" i="1"/>
  <c r="J27" i="1"/>
  <c r="I27" i="1"/>
  <c r="G27" i="1"/>
  <c r="F27" i="1"/>
  <c r="D27" i="1"/>
  <c r="C27" i="1"/>
  <c r="K26" i="1"/>
  <c r="J26" i="1"/>
  <c r="I26" i="1" s="1"/>
  <c r="H26" i="1"/>
  <c r="G26" i="1"/>
  <c r="F26" i="1" s="1"/>
  <c r="E26" i="1"/>
  <c r="E25" i="1"/>
  <c r="K24" i="1"/>
  <c r="J24" i="1"/>
  <c r="I24" i="1"/>
  <c r="H24" i="1"/>
  <c r="G24" i="1"/>
  <c r="F24" i="1"/>
  <c r="E24" i="1"/>
  <c r="D24" i="1"/>
  <c r="K23" i="1"/>
  <c r="K20" i="1" s="1"/>
  <c r="J23" i="1"/>
  <c r="I23" i="1"/>
  <c r="H23" i="1"/>
  <c r="G23" i="1"/>
  <c r="F23" i="1" s="1"/>
  <c r="E23" i="1"/>
  <c r="C23" i="1" s="1"/>
  <c r="D23" i="1"/>
  <c r="K22" i="1"/>
  <c r="J22" i="1"/>
  <c r="I22" i="1" s="1"/>
  <c r="H22" i="1"/>
  <c r="G22" i="1"/>
  <c r="F22" i="1" s="1"/>
  <c r="E22" i="1"/>
  <c r="D22" i="1"/>
  <c r="C22" i="1"/>
  <c r="K21" i="1"/>
  <c r="I21" i="1" s="1"/>
  <c r="J21" i="1"/>
  <c r="H21" i="1"/>
  <c r="G21" i="1"/>
  <c r="E21" i="1"/>
  <c r="E20" i="1" s="1"/>
  <c r="D21" i="1"/>
  <c r="J20" i="1"/>
  <c r="I20" i="1" s="1"/>
  <c r="H20" i="1"/>
  <c r="D20" i="1"/>
  <c r="C20" i="1" s="1"/>
  <c r="K19" i="1"/>
  <c r="I19" i="1" s="1"/>
  <c r="J19" i="1"/>
  <c r="H19" i="1"/>
  <c r="G19" i="1"/>
  <c r="F19" i="1" s="1"/>
  <c r="E19" i="1"/>
  <c r="D19" i="1"/>
  <c r="C19" i="1"/>
  <c r="K18" i="1"/>
  <c r="J18" i="1"/>
  <c r="I18" i="1" s="1"/>
  <c r="H18" i="1"/>
  <c r="F18" i="1" s="1"/>
  <c r="G18" i="1"/>
  <c r="E18" i="1"/>
  <c r="D18" i="1"/>
  <c r="C18" i="1" s="1"/>
  <c r="K17" i="1"/>
  <c r="J17" i="1"/>
  <c r="I17" i="1"/>
  <c r="H17" i="1"/>
  <c r="G17" i="1"/>
  <c r="F17" i="1" s="1"/>
  <c r="E17" i="1"/>
  <c r="C17" i="1" s="1"/>
  <c r="D17" i="1"/>
  <c r="K16" i="1"/>
  <c r="J16" i="1"/>
  <c r="I16" i="1" s="1"/>
  <c r="H16" i="1"/>
  <c r="G16" i="1"/>
  <c r="F16" i="1"/>
  <c r="E16" i="1"/>
  <c r="D16" i="1"/>
  <c r="C16" i="1" s="1"/>
  <c r="K15" i="1"/>
  <c r="K14" i="1" s="1"/>
  <c r="K13" i="1" s="1"/>
  <c r="J15" i="1"/>
  <c r="H15" i="1"/>
  <c r="G15" i="1"/>
  <c r="F15" i="1" s="1"/>
  <c r="E15" i="1"/>
  <c r="E14" i="1" s="1"/>
  <c r="E13" i="1" s="1"/>
  <c r="D15" i="1"/>
  <c r="C15" i="1"/>
  <c r="H14" i="1"/>
  <c r="H13" i="1" s="1"/>
  <c r="D14" i="1"/>
  <c r="C14" i="1" s="1"/>
  <c r="K12" i="1" l="1"/>
  <c r="K11" i="1" s="1"/>
  <c r="K193" i="1" s="1"/>
  <c r="F53" i="1"/>
  <c r="G50" i="1"/>
  <c r="J50" i="1"/>
  <c r="C54" i="1"/>
  <c r="D53" i="1"/>
  <c r="C53" i="1" s="1"/>
  <c r="I63" i="1"/>
  <c r="J62" i="1"/>
  <c r="I62" i="1" s="1"/>
  <c r="C114" i="1"/>
  <c r="D112" i="1"/>
  <c r="C112" i="1" s="1"/>
  <c r="F130" i="1"/>
  <c r="G129" i="1"/>
  <c r="C151" i="1"/>
  <c r="D150" i="1"/>
  <c r="G20" i="1"/>
  <c r="F20" i="1" s="1"/>
  <c r="F21" i="1"/>
  <c r="G29" i="1"/>
  <c r="J38" i="1"/>
  <c r="F42" i="1"/>
  <c r="F44" i="1"/>
  <c r="J44" i="1"/>
  <c r="K50" i="1"/>
  <c r="K49" i="1" s="1"/>
  <c r="K48" i="1" s="1"/>
  <c r="F54" i="1"/>
  <c r="C56" i="1"/>
  <c r="C60" i="1"/>
  <c r="D59" i="1"/>
  <c r="C59" i="1" s="1"/>
  <c r="J74" i="1"/>
  <c r="I74" i="1" s="1"/>
  <c r="I75" i="1"/>
  <c r="C84" i="1"/>
  <c r="D83" i="1"/>
  <c r="C83" i="1" s="1"/>
  <c r="F85" i="1"/>
  <c r="G83" i="1"/>
  <c r="C103" i="1"/>
  <c r="D102" i="1"/>
  <c r="C102" i="1" s="1"/>
  <c r="F104" i="1"/>
  <c r="G102" i="1"/>
  <c r="F102" i="1" s="1"/>
  <c r="J25" i="1"/>
  <c r="I25" i="1" s="1"/>
  <c r="F123" i="1"/>
  <c r="C138" i="1"/>
  <c r="D137" i="1"/>
  <c r="C137" i="1" s="1"/>
  <c r="C175" i="1"/>
  <c r="D174" i="1"/>
  <c r="C174" i="1" s="1"/>
  <c r="C191" i="1"/>
  <c r="D190" i="1"/>
  <c r="C190" i="1" s="1"/>
  <c r="F192" i="1"/>
  <c r="H190" i="1"/>
  <c r="J14" i="1"/>
  <c r="I15" i="1"/>
  <c r="C21" i="1"/>
  <c r="C30" i="1"/>
  <c r="D29" i="1"/>
  <c r="E41" i="1"/>
  <c r="C41" i="1" s="1"/>
  <c r="C51" i="1"/>
  <c r="D50" i="1"/>
  <c r="I60" i="1"/>
  <c r="J59" i="1"/>
  <c r="I59" i="1" s="1"/>
  <c r="D13" i="1"/>
  <c r="G14" i="1"/>
  <c r="C24" i="1"/>
  <c r="I29" i="1"/>
  <c r="J31" i="1"/>
  <c r="I31" i="1" s="1"/>
  <c r="C36" i="1"/>
  <c r="G38" i="1"/>
  <c r="C39" i="1"/>
  <c r="D38" i="1"/>
  <c r="H38" i="1"/>
  <c r="H35" i="1" s="1"/>
  <c r="H12" i="1" s="1"/>
  <c r="H11" i="1" s="1"/>
  <c r="C45" i="1"/>
  <c r="D44" i="1"/>
  <c r="F60" i="1"/>
  <c r="C63" i="1"/>
  <c r="D62" i="1"/>
  <c r="C62" i="1" s="1"/>
  <c r="C71" i="1"/>
  <c r="D70" i="1"/>
  <c r="C70" i="1" s="1"/>
  <c r="I71" i="1"/>
  <c r="G74" i="1"/>
  <c r="C75" i="1"/>
  <c r="D74" i="1"/>
  <c r="C74" i="1" s="1"/>
  <c r="C78" i="1"/>
  <c r="I78" i="1"/>
  <c r="I84" i="1"/>
  <c r="J83" i="1"/>
  <c r="I83" i="1" s="1"/>
  <c r="D89" i="1"/>
  <c r="C89" i="1" s="1"/>
  <c r="I90" i="1"/>
  <c r="D94" i="1"/>
  <c r="C94" i="1" s="1"/>
  <c r="I95" i="1"/>
  <c r="I123" i="1"/>
  <c r="C125" i="1"/>
  <c r="D124" i="1"/>
  <c r="C124" i="1" s="1"/>
  <c r="F190" i="1"/>
  <c r="I103" i="1"/>
  <c r="J102" i="1"/>
  <c r="I102" i="1" s="1"/>
  <c r="E126" i="1"/>
  <c r="I134" i="1"/>
  <c r="J133" i="1"/>
  <c r="F139" i="1"/>
  <c r="G137" i="1"/>
  <c r="F137" i="1" s="1"/>
  <c r="I151" i="1"/>
  <c r="J150" i="1"/>
  <c r="F154" i="1"/>
  <c r="H152" i="1"/>
  <c r="I175" i="1"/>
  <c r="J174" i="1"/>
  <c r="I174" i="1" s="1"/>
  <c r="G184" i="1"/>
  <c r="I185" i="1"/>
  <c r="I191" i="1"/>
  <c r="J190" i="1"/>
  <c r="I190" i="1" s="1"/>
  <c r="I114" i="1"/>
  <c r="J112" i="1"/>
  <c r="I112" i="1" s="1"/>
  <c r="I124" i="1"/>
  <c r="F125" i="1"/>
  <c r="C134" i="1"/>
  <c r="D133" i="1"/>
  <c r="I138" i="1"/>
  <c r="J137" i="1"/>
  <c r="I137" i="1" s="1"/>
  <c r="C187" i="1"/>
  <c r="E185" i="1"/>
  <c r="E184" i="1" s="1"/>
  <c r="E122" i="1" s="1"/>
  <c r="E121" i="1" s="1"/>
  <c r="G149" i="1"/>
  <c r="D182" i="1"/>
  <c r="C182" i="1" s="1"/>
  <c r="I183" i="1"/>
  <c r="D185" i="1"/>
  <c r="H185" i="1"/>
  <c r="I186" i="1"/>
  <c r="G124" i="1"/>
  <c r="F124" i="1" s="1"/>
  <c r="D135" i="1"/>
  <c r="C135" i="1" s="1"/>
  <c r="D35" i="1" l="1"/>
  <c r="D77" i="1"/>
  <c r="F74" i="1"/>
  <c r="G70" i="1"/>
  <c r="F70" i="1" s="1"/>
  <c r="C44" i="1"/>
  <c r="C43" i="1" s="1"/>
  <c r="D43" i="1"/>
  <c r="F14" i="1"/>
  <c r="G13" i="1"/>
  <c r="C50" i="1"/>
  <c r="D49" i="1"/>
  <c r="I50" i="1"/>
  <c r="J49" i="1"/>
  <c r="H184" i="1"/>
  <c r="F184" i="1" s="1"/>
  <c r="F185" i="1"/>
  <c r="J70" i="1"/>
  <c r="I70" i="1" s="1"/>
  <c r="G35" i="1"/>
  <c r="F35" i="1" s="1"/>
  <c r="F38" i="1"/>
  <c r="C13" i="1"/>
  <c r="D12" i="1"/>
  <c r="I38" i="1"/>
  <c r="J35" i="1"/>
  <c r="I35" i="1" s="1"/>
  <c r="C150" i="1"/>
  <c r="D149" i="1"/>
  <c r="C149" i="1" s="1"/>
  <c r="C29" i="1"/>
  <c r="D25" i="1"/>
  <c r="C25" i="1" s="1"/>
  <c r="H149" i="1"/>
  <c r="F152" i="1"/>
  <c r="D184" i="1"/>
  <c r="C184" i="1" s="1"/>
  <c r="C185" i="1"/>
  <c r="C133" i="1"/>
  <c r="D126" i="1"/>
  <c r="J184" i="1"/>
  <c r="I184" i="1" s="1"/>
  <c r="I150" i="1"/>
  <c r="J149" i="1"/>
  <c r="I149" i="1" s="1"/>
  <c r="J126" i="1"/>
  <c r="I133" i="1"/>
  <c r="J77" i="1"/>
  <c r="J43" i="1"/>
  <c r="I43" i="1" s="1"/>
  <c r="I44" i="1"/>
  <c r="G25" i="1"/>
  <c r="F25" i="1" s="1"/>
  <c r="F29" i="1"/>
  <c r="G49" i="1"/>
  <c r="F50" i="1"/>
  <c r="E38" i="1"/>
  <c r="E35" i="1" s="1"/>
  <c r="E12" i="1" s="1"/>
  <c r="E11" i="1" s="1"/>
  <c r="E193" i="1" s="1"/>
  <c r="I14" i="1"/>
  <c r="J13" i="1"/>
  <c r="F83" i="1"/>
  <c r="G77" i="1"/>
  <c r="F129" i="1"/>
  <c r="G126" i="1"/>
  <c r="D122" i="1" l="1"/>
  <c r="C126" i="1"/>
  <c r="C12" i="1"/>
  <c r="I49" i="1"/>
  <c r="F13" i="1"/>
  <c r="G12" i="1"/>
  <c r="C35" i="1"/>
  <c r="F77" i="1"/>
  <c r="G76" i="1"/>
  <c r="F76" i="1" s="1"/>
  <c r="H122" i="1"/>
  <c r="H121" i="1" s="1"/>
  <c r="H193" i="1" s="1"/>
  <c r="C38" i="1"/>
  <c r="J122" i="1"/>
  <c r="I126" i="1"/>
  <c r="F126" i="1"/>
  <c r="G122" i="1"/>
  <c r="I13" i="1"/>
  <c r="J12" i="1"/>
  <c r="F49" i="1"/>
  <c r="I77" i="1"/>
  <c r="J76" i="1"/>
  <c r="I76" i="1" s="1"/>
  <c r="F149" i="1"/>
  <c r="C49" i="1"/>
  <c r="C77" i="1"/>
  <c r="D76" i="1"/>
  <c r="C76" i="1" s="1"/>
  <c r="F12" i="1" l="1"/>
  <c r="I12" i="1"/>
  <c r="J11" i="1"/>
  <c r="I11" i="1" s="1"/>
  <c r="I122" i="1"/>
  <c r="J121" i="1"/>
  <c r="J48" i="1"/>
  <c r="I48" i="1" s="1"/>
  <c r="D48" i="1"/>
  <c r="G48" i="1"/>
  <c r="F48" i="1" s="1"/>
  <c r="F122" i="1"/>
  <c r="G121" i="1"/>
  <c r="C122" i="1"/>
  <c r="C121" i="1" s="1"/>
  <c r="D121" i="1"/>
  <c r="C48" i="1" l="1"/>
  <c r="D11" i="1"/>
  <c r="C11" i="1" s="1"/>
  <c r="F121" i="1"/>
  <c r="J193" i="1"/>
  <c r="I193" i="1" s="1"/>
  <c r="I121" i="1"/>
  <c r="G11" i="1"/>
  <c r="F11" i="1" s="1"/>
  <c r="G193" i="1" l="1"/>
  <c r="F193" i="1" s="1"/>
  <c r="D193" i="1"/>
  <c r="C193" i="1" s="1"/>
</calcChain>
</file>

<file path=xl/sharedStrings.xml><?xml version="1.0" encoding="utf-8"?>
<sst xmlns="http://schemas.openxmlformats.org/spreadsheetml/2006/main" count="384" uniqueCount="336">
  <si>
    <t>Таблица № 18</t>
  </si>
  <si>
    <t>к приложению №1 Решения                                                                                                                                                  Алексеевской районной Думы</t>
  </si>
  <si>
    <t xml:space="preserve">ОБЪЕМ ПОСТУПЛЕНИЯ ДОХОДОВ ПО ОСНОВНЫМ ИСТОЧНИКАМ </t>
  </si>
  <si>
    <t>В КОНСОЛИДИРОВАННЫЙ БЮДЖЕТ АЛЕКСЕЕВСКОГО МУНИЦИПАЛЬНОГО РАЙОНА НА 2023-2025 ГОДЫ.</t>
  </si>
  <si>
    <t>(тыс. руб.)</t>
  </si>
  <si>
    <t>Наименование показателей</t>
  </si>
  <si>
    <t xml:space="preserve">Коды по бюджетной классификации </t>
  </si>
  <si>
    <t>Всего в консолиди-рованный бюджет  в 2023 году</t>
  </si>
  <si>
    <t>в том числе:</t>
  </si>
  <si>
    <t>Всего в консолиди-рованный бюджет  в 2024 году</t>
  </si>
  <si>
    <t>Всего в консолиди-рованный бюджет  в 2025 году</t>
  </si>
  <si>
    <t xml:space="preserve">в бюджет района </t>
  </si>
  <si>
    <t>в бюджеты сельских поселений</t>
  </si>
  <si>
    <t>НАЛОГОВЫЕ И НЕНАЛОГОВЫЕ ДОХОДЫ</t>
  </si>
  <si>
    <t xml:space="preserve">000 1 00 00000 00 0000 000 </t>
  </si>
  <si>
    <t>НАЛОГОВЫЕ ДОХОДЫ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</si>
  <si>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</si>
  <si>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</si>
  <si>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</si>
  <si>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</si>
  <si>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</si>
  <si>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</si>
  <si>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</si>
  <si>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</si>
  <si>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</si>
  <si>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</si>
  <si>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</si>
  <si>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182 1 01 02040 01 0000 110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</si>
  <si>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</t>
  </si>
  <si>
    <t>182 1 01 02080 01 0000 110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</si>
  <si>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</si>
  <si>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</si>
  <si>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</si>
  <si>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</si>
  <si>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</si>
  <si>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</si>
  <si>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</si>
  <si>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</si>
  <si>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</si>
  <si>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</si>
  <si>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</si>
  <si>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</si>
  <si>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налогооблажения</t>
  </si>
  <si>
    <t>000 1 05 01000 00 0000 000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</si>
  <si>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</si>
  <si>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</si>
  <si>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РФ)</t>
  </si>
  <si>
    <t>000 1 05 01021 01 0000 110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</si>
  <si>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</si>
  <si>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</si>
  <si>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</si>
  <si>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Единый сельскохозяйственный налог</t>
  </si>
  <si>
    <t>000 1 05 03000 00 0000 110</t>
  </si>
  <si>
    <t>182 1 05 03010 01 0000 110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</si>
  <si>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</si>
  <si>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</si>
  <si>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</si>
  <si>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</si>
  <si>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</si>
  <si>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</si>
  <si>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</si>
  <si>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</si>
  <si>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обектам налогообложени, расположенным в границах сельских поселений</t>
  </si>
  <si>
    <t>182 1 06 01030 10 0000 110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</si>
  <si>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</si>
  <si>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</si>
  <si>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</si>
  <si>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</si>
  <si>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</si>
  <si>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182 1 06 06033 10 0000 110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</si>
  <si>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</si>
  <si>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</si>
  <si>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</si>
  <si>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</si>
  <si>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</si>
  <si>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</si>
  <si>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</si>
  <si>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</si>
  <si>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</si>
  <si>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</si>
  <si>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Государственная пошлина за совершение нотариальных действий</t>
  </si>
  <si>
    <t>000 1 08 04020 00 0000 110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</si>
  <si>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</si>
  <si>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</si>
  <si>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НЕНАЛОГОВЫЕ ДОХОДЫ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</si>
  <si>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</si>
  <si>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</si>
  <si>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</si>
  <si>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</si>
  <si>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</si>
  <si>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</si>
  <si>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</si>
  <si>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</si>
  <si>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</si>
  <si>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</si>
  <si>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</si>
  <si>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</si>
  <si>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учереждений)</t>
  </si>
  <si>
    <t>000 1 11 05025 10 0000 120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</si>
  <si>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</si>
  <si>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>000 1 11 05030 00 0000 120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</si>
  <si>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</si>
  <si>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</si>
  <si>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учереждений (за исключением имущества муниципальных бюджетных и автономных учрежедений) </t>
  </si>
  <si>
    <t>000 1 11 05035 10 0000 120</t>
  </si>
  <si>
    <t>Прочие доходы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</si>
  <si>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</si>
  <si>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000 1 11 09040 00 0000 120</t>
  </si>
  <si>
    <t>902 1 11 09045 05 0000 120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</si>
  <si>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</si>
  <si>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</si>
  <si>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</si>
  <si>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</si>
  <si>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</si>
  <si>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048 1 12 01010 01 6000 120</t>
  </si>
  <si>
    <t xml:space="preserve">Плата за размещение отходов производства </t>
  </si>
  <si>
    <t>048 1 12 01041 01 6000 120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</si>
  <si>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</si>
  <si>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</si>
  <si>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получателями средств бюджетов муниципальных районов</t>
  </si>
  <si>
    <t>902 1 13 01995 05 0000 130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</si>
  <si>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</si>
  <si>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</si>
  <si>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</si>
  <si>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</si>
  <si>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</si>
  <si>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</si>
  <si>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</si>
  <si>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</si>
  <si>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</si>
  <si>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</si>
  <si>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</si>
  <si>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</si>
  <si>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</si>
  <si>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</si>
  <si>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</si>
  <si>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</si>
  <si>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</si>
  <si>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</si>
  <si>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</si>
  <si>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803 1 16 01000 01 0000 140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</si>
  <si>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</si>
  <si>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</si>
  <si>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</si>
  <si>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803 1 16 01053 01 0059 140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</si>
  <si>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</si>
  <si>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803 1 16 01053 01 9000 140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</si>
  <si>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</si>
  <si>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902 1 16 01053 01 0035 140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</si>
  <si>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</si>
  <si>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902 1 16 01054 01 0000 140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</si>
  <si>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</si>
  <si>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</si>
  <si>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</si>
  <si>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803 1 16 01063 01 0009 140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</si>
  <si>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</si>
  <si>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803 1 16 01063 01 0101 140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</si>
  <si>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</si>
  <si>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</si>
  <si>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</si>
  <si>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803 1 16 01073 01 0019 140</t>
  </si>
  <si>
    <t>902 1 16 01074 01 0000 140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</si>
  <si>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</si>
  <si>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</si>
  <si>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803 1 16 01083 01 0037 140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</si>
  <si>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</si>
  <si>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803 1 16 01083 01 0281 140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</si>
  <si>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</si>
  <si>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</si>
  <si>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803 1 16 01133 01 9000 140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</si>
  <si>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</si>
  <si>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</si>
  <si>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налагаемые мировыми судьями, комиссиями по делам несовершеннолетних и защите их прав</t>
  </si>
  <si>
    <t>803 1 16 01153 01 0005 140</t>
  </si>
  <si>
    <t>803 1 16 01153 01 0006 140</t>
  </si>
  <si>
    <t>803 1 16 01153 01 9000 140</t>
  </si>
  <si>
    <t>902 116 01154 01 0000 140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</si>
  <si>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</si>
  <si>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</si>
  <si>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
</t>
  </si>
  <si>
    <t>803 1 16 01173 01 0007 140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</si>
  <si>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</si>
  <si>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803 1 16 01173 01 9000 140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</si>
  <si>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</si>
  <si>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</si>
  <si>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</si>
  <si>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803 1 16 01193 01 0005 140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</si>
  <si>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</si>
  <si>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803 1 16 01193 01 0013 140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</si>
  <si>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</si>
  <si>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803 1 16 01193 01 0029 140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</si>
  <si>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</si>
  <si>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803 1 16 01193 01 9000 140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</si>
  <si>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</si>
  <si>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</si>
  <si>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</si>
  <si>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803 1 16 01203 01 0007 140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</si>
  <si>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</si>
  <si>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803 1 16 01203 01 0008 140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</si>
  <si>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</si>
  <si>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803 1 16 01203 01 9000 140</t>
  </si>
  <si>
    <t>902 1 16 01203 010021 140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</si>
  <si>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</si>
  <si>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</si>
  <si>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</si>
  <si>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076 1 16 10123 01 0051 140</t>
  </si>
  <si>
    <t>188 1 16 10123 01 0051 140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</si>
  <si>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</si>
  <si>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</si>
  <si>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182 1 16 10129 01 0000 140</t>
  </si>
  <si>
    <t>844 1 16 10123 01 0000 140</t>
  </si>
  <si>
    <t xml:space="preserve">Административные штрафы, установленные законами субъектов Российской Федерации об административных правонарушениях
Дотации (гранты) бюджетам городских округов за достижение показателей деятельности органов местного самоуправления
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</si>
  <si>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</si>
  <si>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</si>
  <si>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</si>
  <si>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>БЕЗВОЗМЕЗДНЫЕ ПОСТУПЛЕНИЯ</t>
  </si>
  <si>
    <t> 000 2 00 00000 00 0000 000</t>
  </si>
  <si>
    <t>БЕЗВОЗМЕЗДНЫЕ ПОСТУПЛЕНИЯ ОТ ДРУГИХ БЮДЖЕТОВ БЮДЖЕТНОЙ СИСТЕМЫ РОССИЙСКОЙ ФЕДЕРАЦИИ</t>
  </si>
  <si>
    <t> 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</si>
  <si>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</si>
  <si>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</si>
  <si>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</si>
  <si>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</si>
  <si>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</t>
  </si>
  <si>
    <t>000 2 02 15001 10 0000 150</t>
  </si>
  <si>
    <r>
      <t xml:space="preserve">Субсидии бюджетам </t>
    </r>
    <r>
      <rPr>
        <b/>
        <sz val="10"/>
        <color indexed="8"/>
        <rFont val="Times New Roman"/>
        <family val="1"/>
        <charset val="204"/>
      </rPr>
      <t>бюджетной системы</t>
    </r>
    <r>
      <rPr>
        <b/>
        <sz val="10"/>
        <rFont val="Times New Roman"/>
        <family val="1"/>
        <charset val="204"/>
      </rPr>
      <t xml:space="preserve"> Российской Федерации (межбюджетные субсидии)</t>
    </r>
  </si>
  <si>
    <t>000 2 02 20000 00 0000 150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</si>
  <si>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</si>
  <si>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</si>
  <si>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</si>
  <si>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902 2 02 20041 05 0000 150</t>
  </si>
  <si>
    <t>Субсии бюджетам  на оснащение объектов спортивной инфраструктуры спортивно-технологическим оборудованием</t>
  </si>
  <si>
    <t>000 2 02 25228 00 0000 150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</si>
  <si>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</si>
  <si>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902 2 02 25228 05 0000 150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</si>
  <si>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</si>
  <si>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</si>
  <si>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</si>
  <si>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902 2 02 25304 05 0000 150</t>
  </si>
  <si>
    <t xml:space="preserve">Субсидии бюджетам на проведение комплексных кадастровых работ
</t>
  </si>
  <si>
    <t>000 2 02 25511 00 0000 150</t>
  </si>
  <si>
    <t xml:space="preserve">Субсидии бюджетам муниципальных районов на проведение комплексных кадастровых работ
</t>
  </si>
  <si>
    <t>902 2 02 25511 05 0000 150</t>
  </si>
  <si>
    <t>Субсидии бюджетам на обеспечение комплексного развития сельских территорий</t>
  </si>
  <si>
    <t>000 2 02 25576 00 0000 150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</si>
  <si>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</si>
  <si>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</si>
  <si>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t>Прочие субсидии , в том числе:</t>
  </si>
  <si>
    <t>000 2 02 29999 05 0000 150</t>
  </si>
  <si>
    <t>Субсидии на обеспечение сбалансированности  местных бюджетов бюджетам муниципальных образований</t>
  </si>
  <si>
    <t>902 2 02 29999 05 0000 150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</si>
  <si>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</si>
  <si>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>Субсидии бюджетам муницпальных образований на реализацию проектов местных инициатив на 2023 год и плановый период 2024 и 2025 годов</t>
  </si>
  <si>
    <t>Субсидии бюджетам муницпальных образований на обеспечение питьевым водоснабжением населения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</si>
  <si>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</si>
  <si>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</si>
  <si>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</si>
  <si>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</si>
  <si>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</si>
  <si>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Субсидии из областного бюджета бюджетам муницпальных районов  Волгоградской области на возмещение в 2024-2025 годах расходов муниципальным образованиям Волгоградской области на проведение кадастровых работ в отношении земельных участков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</si>
  <si>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</si>
  <si>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Субвенция бюджетам субъектов Российской Федерации и муниципальных образований</t>
  </si>
  <si>
    <t>000 2 02 30000 00 0000 150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</si>
  <si>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</si>
  <si>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</si>
  <si>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</si>
  <si>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902 2 02 30022 05 0000 150</t>
  </si>
  <si>
    <t>Субвенции местным бюджетам на выполнение передаваемых полномочий субъектов Российской Федерации</t>
  </si>
  <si>
    <t xml:space="preserve">000 2 02 30024 00 0000 150 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</si>
  <si>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</si>
  <si>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>902 2 02 30024 05  0000 150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</si>
  <si>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</si>
  <si>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</si>
  <si>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</si>
  <si>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</si>
  <si>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</si>
  <si>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</si>
  <si>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</si>
  <si>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</si>
  <si>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902 2 02 03024  05 0000 150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</si>
  <si>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</si>
  <si>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</si>
  <si>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>Субвенции на осуществление полномочий Волгоградской области, переданных 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отлова, содержания и утилизации безнадзорных животных на территории Волгоградской области</t>
  </si>
  <si>
    <t>Субвенции на организацию  и осуществление деятельности по опеке и попечительству"</t>
  </si>
  <si>
    <t>Субвенции на осуществление полномочий Волгоградской области, переданных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</si>
  <si>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000 2 02 30024 10 0000 150</t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</si>
  <si>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10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</si>
  <si>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10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</si>
  <si>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10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</si>
  <si>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t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</si>
  <si>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</si>
  <si>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</si>
  <si>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 на выплату пособий по опеке и попечительству</t>
  </si>
  <si>
    <t>902 2 02 30027 05 0000 150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</si>
  <si>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</si>
  <si>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</si>
  <si>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</si>
  <si>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</si>
  <si>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902 2 02 30029 05 0000 150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</si>
  <si>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</si>
  <si>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</si>
  <si>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</si>
  <si>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r>
      <t xml:space="preserve">000 2 02 35118 10 0000 150                   </t>
    </r>
    <r>
      <rPr>
        <b/>
        <sz val="10.5"/>
        <color theme="1"/>
        <rFont val="Times New Roman"/>
        <family val="1"/>
        <charset val="204"/>
      </rPr>
      <t xml:space="preserve">      (23-51180-0000-0000)</t>
    </r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</si>
  <si>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</si>
  <si>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</si>
  <si>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</si>
  <si>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902 2 02 35120 05 0000 150</t>
  </si>
  <si>
    <t>Субвенции бюджетам на проведение Всероссийской переписи населения в 2021 году</t>
  </si>
  <si>
    <t>000 2 02 35469 00 0000 150</t>
  </si>
  <si>
    <t>Субвенции бюджетам муниципальных районов на проведение Всероссийской переписи населения 2021 года</t>
  </si>
  <si>
    <t>902 2 02 35469 05  0000 150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</si>
  <si>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</si>
  <si>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</si>
  <si>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</si>
  <si>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r>
      <t xml:space="preserve">902 2 02 35930 05 0000 150            </t>
    </r>
    <r>
      <rPr>
        <b/>
        <sz val="10.5"/>
        <rFont val="Times New Roman"/>
        <family val="1"/>
        <charset val="204"/>
      </rPr>
      <t xml:space="preserve"> 21-59000-00000-00300</t>
    </r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</si>
  <si>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</si>
  <si>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</si>
  <si>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</si>
  <si>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000 2 02 40014  00 0000 150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</si>
  <si>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</si>
  <si>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902 2 02 40014 05 0000 150</t>
  </si>
  <si>
    <t>Прочие межбюджетные трансферты, передаваемые бюджетам сельских поселений</t>
  </si>
  <si>
    <t>000 2 02 40014 10 0000 150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</si>
  <si>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</si>
  <si>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</si>
  <si>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</si>
  <si>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</si>
  <si>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Прочие межбюджетные трансферты, передаваемые бюджетам</t>
  </si>
  <si>
    <t>000 2 02 49999 00 0000 150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</si>
  <si>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</si>
  <si>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90 2 2 02 49999 05 0000 150</t>
  </si>
  <si>
    <t>Межбюджетный трансферт, передаваемые бюджетам сельских поселений</t>
  </si>
  <si>
    <t>000 2 02 49999 10 0000 150</t>
  </si>
  <si>
    <t xml:space="preserve">   ИТОГО  ДОХОДОВ</t>
  </si>
  <si>
    <t xml:space="preserve">  </t>
  </si>
  <si>
    <t xml:space="preserve"> от   13.12.2022  г. № 51/300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</si>
</sst>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"/>
    <numFmt numFmtId="165" formatCode="#,##0.000"/>
    <numFmt numFmtId="166" formatCode="0.000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.55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18">
    <xf numFmtId="0" fontId="0" fillId="0" borderId="0" xfId="0"/>
    <xf numFmtId="0" fontId="1" fillId="0" borderId="0" xfId="0" applyFont="1" applyAlignment="1"/>
    <xf numFmtId="0" fontId="0" fillId="0" borderId="0" xfId="0" applyBorder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 wrapText="1" readingOrder="1"/>
    </xf>
    <xf numFmtId="0" fontId="6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 readingOrder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vertical="center" wrapText="1" readingOrder="1"/>
    </xf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center" wrapText="1" readingOrder="1"/>
    </xf>
    <xf numFmtId="0" fontId="1" fillId="4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2" fillId="0" borderId="0" xfId="0" applyFont="1" applyBorder="1"/>
    <xf numFmtId="0" fontId="6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wrapText="1"/>
    </xf>
    <xf numFmtId="0" fontId="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>
      <alignment wrapText="1"/>
    </xf>
    <xf numFmtId="0" fontId="1" fillId="0" borderId="4" xfId="1" applyNumberFormat="1" applyFont="1" applyFill="1" applyBorder="1" applyAlignment="1" applyProtection="1">
      <alignment vertical="center" wrapText="1"/>
      <protection locked="0"/>
    </xf>
    <xf numFmtId="0" fontId="1" fillId="0" borderId="1" xfId="1" applyNumberFormat="1" applyFont="1" applyFill="1" applyBorder="1" applyAlignment="1" applyProtection="1">
      <alignment vertical="center" wrapText="1" readingOrder="1"/>
      <protection locked="0"/>
    </xf>
    <xf numFmtId="0" fontId="1" fillId="0" borderId="4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 applyProtection="1">
      <alignment vertical="center" wrapText="1" readingOrder="1"/>
      <protection locked="0"/>
    </xf>
    <xf numFmtId="0" fontId="5" fillId="0" borderId="4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5" fillId="0" borderId="4" xfId="1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 applyProtection="1">
      <alignment vertical="center" wrapText="1"/>
      <protection locked="0"/>
    </xf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 readingOrder="1"/>
    </xf>
    <xf numFmtId="0" fontId="5" fillId="2" borderId="1" xfId="0" applyFont="1" applyFill="1" applyBorder="1" applyAlignment="1">
      <alignment horizontal="center" wrapText="1"/>
    </xf>
    <xf numFmtId="0" fontId="22" fillId="0" borderId="0" xfId="0" applyFont="1" applyBorder="1"/>
    <xf numFmtId="0" fontId="22" fillId="0" borderId="0" xfId="0" applyFont="1"/>
    <xf numFmtId="167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23/&#1055;&#1088;&#1086;&#1077;&#1082;&#1090;%20&#1073;&#1102;&#1076;&#1078;&#1077;&#1090;&#1072;%202023-25%20&#1075;.&#1075;/&#1058;&#1072;&#1073;&#1083;&#1080;&#1094;&#1072;%20&#8470;6,19%20%20(%201%20&#1095;&#1090;&#1077;&#1085;&#1080;&#1077;)%20%20&#1048;&#1047;&#1052;&#1045;&#1053;&#1045;&#1053;&#1048;&#1071;%20&#1053;&#1044;&#1060;&#10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екс."/>
      <sheetName val="Арж"/>
      <sheetName val="Бабин"/>
      <sheetName val="Кр.Ок"/>
      <sheetName val="Ларин"/>
      <sheetName val="Покл"/>
      <sheetName val="Речк"/>
      <sheetName val="Ряб"/>
      <sheetName val="Сам"/>
      <sheetName val="Солон"/>
      <sheetName val="Стеж"/>
      <sheetName val="Трехл"/>
      <sheetName val="Буз"/>
      <sheetName val="Шараш"/>
      <sheetName val="Ямин"/>
      <sheetName val="Свод с.п."/>
      <sheetName val="Райбюд. Табл. № 5"/>
      <sheetName val="Конс. бюд. табл. №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C13">
            <v>36974.399999999994</v>
          </cell>
          <cell r="D13">
            <v>30754.500000000004</v>
          </cell>
          <cell r="E13">
            <v>32310.1</v>
          </cell>
        </row>
        <row r="14">
          <cell r="C14">
            <v>174.2</v>
          </cell>
          <cell r="D14">
            <v>174.2</v>
          </cell>
          <cell r="E14">
            <v>174.2</v>
          </cell>
        </row>
        <row r="15">
          <cell r="C15">
            <v>183.59999999999997</v>
          </cell>
          <cell r="D15">
            <v>183.59999999999997</v>
          </cell>
          <cell r="E15">
            <v>183.59999999999997</v>
          </cell>
        </row>
        <row r="16">
          <cell r="C16">
            <v>687.80000000000007</v>
          </cell>
          <cell r="D16">
            <v>715.10000000000014</v>
          </cell>
          <cell r="E16">
            <v>750.4</v>
          </cell>
        </row>
        <row r="17">
          <cell r="C17">
            <v>6083.1</v>
          </cell>
          <cell r="D17">
            <v>6326.5999999999995</v>
          </cell>
          <cell r="E17">
            <v>6642.9000000000005</v>
          </cell>
        </row>
        <row r="19">
          <cell r="C19">
            <v>14491.7</v>
          </cell>
          <cell r="D19">
            <v>15216.299999999997</v>
          </cell>
          <cell r="E19">
            <v>16281.5</v>
          </cell>
        </row>
        <row r="20">
          <cell r="C20">
            <v>96.2</v>
          </cell>
          <cell r="D20">
            <v>101</v>
          </cell>
          <cell r="E20">
            <v>108.09999999999998</v>
          </cell>
        </row>
        <row r="21">
          <cell r="C21">
            <v>19300.899999999998</v>
          </cell>
          <cell r="D21">
            <v>20265.999999999996</v>
          </cell>
          <cell r="E21">
            <v>21684.599999999995</v>
          </cell>
        </row>
        <row r="22">
          <cell r="C22">
            <v>-1827.5</v>
          </cell>
          <cell r="D22">
            <v>-1918.9000000000003</v>
          </cell>
          <cell r="E22">
            <v>-2053.1999999999998</v>
          </cell>
        </row>
        <row r="24">
          <cell r="C24">
            <v>7575</v>
          </cell>
          <cell r="D24">
            <v>7658</v>
          </cell>
          <cell r="E24">
            <v>7658</v>
          </cell>
        </row>
        <row r="27">
          <cell r="C27">
            <v>1555</v>
          </cell>
          <cell r="D27">
            <v>1590</v>
          </cell>
          <cell r="E27">
            <v>1618</v>
          </cell>
        </row>
        <row r="30">
          <cell r="C30">
            <v>6178</v>
          </cell>
          <cell r="D30">
            <v>6178</v>
          </cell>
          <cell r="E30">
            <v>6193</v>
          </cell>
        </row>
        <row r="32">
          <cell r="C32">
            <v>15085</v>
          </cell>
          <cell r="D32">
            <v>15085</v>
          </cell>
          <cell r="E32">
            <v>15130</v>
          </cell>
        </row>
        <row r="33">
          <cell r="C33">
            <v>2</v>
          </cell>
        </row>
        <row r="34">
          <cell r="D34">
            <v>3</v>
          </cell>
          <cell r="E34">
            <v>3</v>
          </cell>
        </row>
        <row r="39">
          <cell r="C39">
            <v>6.4</v>
          </cell>
          <cell r="D39">
            <v>6.4</v>
          </cell>
          <cell r="E39">
            <v>6.4</v>
          </cell>
        </row>
        <row r="41">
          <cell r="C41">
            <v>167.5</v>
          </cell>
          <cell r="D41">
            <v>166.5</v>
          </cell>
          <cell r="E41">
            <v>165.5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63</v>
          </cell>
          <cell r="D44">
            <v>63</v>
          </cell>
          <cell r="E44">
            <v>63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53">
          <cell r="C53">
            <v>20876</v>
          </cell>
          <cell r="D53">
            <v>20876</v>
          </cell>
          <cell r="E53">
            <v>20868</v>
          </cell>
        </row>
        <row r="62">
          <cell r="C62">
            <v>47.699999999999996</v>
          </cell>
          <cell r="D62">
            <v>44.2</v>
          </cell>
          <cell r="E62">
            <v>44.2</v>
          </cell>
        </row>
        <row r="63">
          <cell r="C63">
            <v>330</v>
          </cell>
          <cell r="D63">
            <v>330</v>
          </cell>
          <cell r="E63">
            <v>330</v>
          </cell>
        </row>
        <row r="65">
          <cell r="C65">
            <v>1713.2000000000003</v>
          </cell>
          <cell r="D65">
            <v>1790.9999999999998</v>
          </cell>
          <cell r="E65">
            <v>1855.3</v>
          </cell>
        </row>
        <row r="67">
          <cell r="C67">
            <v>1700</v>
          </cell>
        </row>
        <row r="68">
          <cell r="C68">
            <v>21954.800000000003</v>
          </cell>
          <cell r="D68">
            <v>6311.3</v>
          </cell>
          <cell r="E68">
            <v>6311.3</v>
          </cell>
        </row>
      </sheetData>
      <sheetData sheetId="16">
        <row r="13">
          <cell r="C13">
            <v>99707.6</v>
          </cell>
          <cell r="D13">
            <v>79080.100000000006</v>
          </cell>
          <cell r="E13">
            <v>79138.2</v>
          </cell>
        </row>
        <row r="14">
          <cell r="C14">
            <v>469.8</v>
          </cell>
          <cell r="D14">
            <v>447.9</v>
          </cell>
          <cell r="E14">
            <v>426.7</v>
          </cell>
        </row>
        <row r="15">
          <cell r="C15">
            <v>495.1</v>
          </cell>
          <cell r="D15">
            <v>472.1</v>
          </cell>
          <cell r="E15">
            <v>449.7</v>
          </cell>
        </row>
        <row r="16">
          <cell r="C16">
            <v>458.5</v>
          </cell>
          <cell r="D16">
            <v>476.7</v>
          </cell>
          <cell r="E16">
            <v>500.3</v>
          </cell>
        </row>
        <row r="17">
          <cell r="C17">
            <v>15941.3</v>
          </cell>
          <cell r="D17">
            <v>15804.6</v>
          </cell>
          <cell r="E17">
            <v>15796.2</v>
          </cell>
        </row>
        <row r="19">
          <cell r="C19">
            <v>4606.5</v>
          </cell>
          <cell r="D19">
            <v>4836.8999999999996</v>
          </cell>
          <cell r="E19">
            <v>5175.3999999999996</v>
          </cell>
        </row>
        <row r="20">
          <cell r="C20">
            <v>30.6</v>
          </cell>
          <cell r="D20">
            <v>32.1</v>
          </cell>
          <cell r="E20">
            <v>34.299999999999997</v>
          </cell>
        </row>
        <row r="21">
          <cell r="C21">
            <v>6135.3</v>
          </cell>
          <cell r="D21">
            <v>6442</v>
          </cell>
          <cell r="E21">
            <v>6892.9</v>
          </cell>
        </row>
        <row r="22">
          <cell r="C22">
            <v>-580.9</v>
          </cell>
          <cell r="D22">
            <v>-609.9</v>
          </cell>
          <cell r="E22">
            <v>-652.6</v>
          </cell>
        </row>
        <row r="25">
          <cell r="C25">
            <v>518</v>
          </cell>
          <cell r="D25">
            <v>625</v>
          </cell>
          <cell r="E25">
            <v>695</v>
          </cell>
        </row>
        <row r="26">
          <cell r="C26">
            <v>164</v>
          </cell>
          <cell r="D26">
            <v>202</v>
          </cell>
          <cell r="E26">
            <v>219</v>
          </cell>
        </row>
        <row r="28">
          <cell r="D28">
            <v>0</v>
          </cell>
          <cell r="E28">
            <v>0</v>
          </cell>
        </row>
        <row r="30">
          <cell r="C30">
            <v>7575</v>
          </cell>
          <cell r="D30">
            <v>7659</v>
          </cell>
          <cell r="E30">
            <v>7659</v>
          </cell>
        </row>
        <row r="32">
          <cell r="C32">
            <v>1556</v>
          </cell>
          <cell r="D32">
            <v>1618</v>
          </cell>
          <cell r="E32">
            <v>1618</v>
          </cell>
        </row>
        <row r="35">
          <cell r="C35">
            <v>1722</v>
          </cell>
          <cell r="D35">
            <v>1791</v>
          </cell>
          <cell r="E35">
            <v>1872</v>
          </cell>
        </row>
        <row r="40">
          <cell r="C40">
            <v>6325</v>
          </cell>
          <cell r="D40">
            <v>6375</v>
          </cell>
          <cell r="E40">
            <v>6425</v>
          </cell>
        </row>
        <row r="42">
          <cell r="C42">
            <v>1650</v>
          </cell>
          <cell r="D42">
            <v>1700</v>
          </cell>
          <cell r="E42">
            <v>1750</v>
          </cell>
        </row>
        <row r="44">
          <cell r="C44">
            <v>390</v>
          </cell>
          <cell r="D44">
            <v>381</v>
          </cell>
          <cell r="E44">
            <v>390</v>
          </cell>
        </row>
        <row r="47">
          <cell r="C47">
            <v>6</v>
          </cell>
          <cell r="D47">
            <v>7</v>
          </cell>
          <cell r="E47">
            <v>7</v>
          </cell>
        </row>
        <row r="50">
          <cell r="C50">
            <v>50</v>
          </cell>
          <cell r="D50">
            <v>75</v>
          </cell>
          <cell r="E50">
            <v>80</v>
          </cell>
        </row>
        <row r="51">
          <cell r="C51">
            <v>700</v>
          </cell>
          <cell r="D51">
            <v>800</v>
          </cell>
          <cell r="E51">
            <v>830</v>
          </cell>
        </row>
        <row r="54">
          <cell r="C54">
            <v>400</v>
          </cell>
          <cell r="D54">
            <v>450</v>
          </cell>
          <cell r="E54">
            <v>630</v>
          </cell>
        </row>
        <row r="56">
          <cell r="C56">
            <v>296</v>
          </cell>
          <cell r="D56">
            <v>296</v>
          </cell>
          <cell r="E56">
            <v>296</v>
          </cell>
        </row>
        <row r="60">
          <cell r="C60">
            <v>12</v>
          </cell>
          <cell r="D60">
            <v>14</v>
          </cell>
          <cell r="E60">
            <v>17</v>
          </cell>
        </row>
        <row r="61">
          <cell r="C61">
            <v>1.5</v>
          </cell>
          <cell r="D61">
            <v>1.7</v>
          </cell>
          <cell r="E61">
            <v>2</v>
          </cell>
        </row>
        <row r="62">
          <cell r="C62">
            <v>5</v>
          </cell>
          <cell r="D62">
            <v>5.5</v>
          </cell>
          <cell r="E62">
            <v>6</v>
          </cell>
        </row>
        <row r="68">
          <cell r="C68">
            <v>35</v>
          </cell>
          <cell r="D68">
            <v>38</v>
          </cell>
          <cell r="E68">
            <v>41</v>
          </cell>
        </row>
        <row r="71">
          <cell r="C71">
            <v>43</v>
          </cell>
          <cell r="D71">
            <v>45</v>
          </cell>
          <cell r="E71">
            <v>47</v>
          </cell>
        </row>
        <row r="74">
          <cell r="C74">
            <v>20</v>
          </cell>
          <cell r="D74">
            <v>22</v>
          </cell>
          <cell r="E74">
            <v>23</v>
          </cell>
        </row>
        <row r="76">
          <cell r="C76">
            <v>0.5</v>
          </cell>
          <cell r="D76">
            <v>0.7</v>
          </cell>
          <cell r="E76">
            <v>1</v>
          </cell>
        </row>
        <row r="77">
          <cell r="C77">
            <v>9</v>
          </cell>
          <cell r="D77">
            <v>9.5</v>
          </cell>
          <cell r="E77">
            <v>10</v>
          </cell>
        </row>
        <row r="78">
          <cell r="C78">
            <v>0.8</v>
          </cell>
          <cell r="D78">
            <v>1.5</v>
          </cell>
          <cell r="E78">
            <v>2</v>
          </cell>
        </row>
        <row r="79">
          <cell r="C79">
            <v>38</v>
          </cell>
          <cell r="D79">
            <v>43</v>
          </cell>
          <cell r="E79">
            <v>45</v>
          </cell>
        </row>
        <row r="81">
          <cell r="C81">
            <v>2.5</v>
          </cell>
          <cell r="D81">
            <v>3</v>
          </cell>
          <cell r="E81">
            <v>3.2</v>
          </cell>
        </row>
        <row r="82">
          <cell r="C82">
            <v>0.5</v>
          </cell>
          <cell r="D82">
            <v>1</v>
          </cell>
          <cell r="E82">
            <v>1.5</v>
          </cell>
        </row>
        <row r="84">
          <cell r="C84">
            <v>115</v>
          </cell>
          <cell r="D84">
            <v>117</v>
          </cell>
          <cell r="E84">
            <v>120</v>
          </cell>
        </row>
        <row r="85">
          <cell r="C85">
            <v>8</v>
          </cell>
          <cell r="D85">
            <v>10</v>
          </cell>
          <cell r="E85">
            <v>12</v>
          </cell>
        </row>
        <row r="86">
          <cell r="C86">
            <v>95</v>
          </cell>
          <cell r="D86">
            <v>97</v>
          </cell>
          <cell r="E86">
            <v>100</v>
          </cell>
        </row>
        <row r="89">
          <cell r="C89">
            <v>20</v>
          </cell>
          <cell r="D89">
            <v>22</v>
          </cell>
          <cell r="E89">
            <v>25</v>
          </cell>
        </row>
        <row r="90">
          <cell r="C90">
            <v>20</v>
          </cell>
          <cell r="D90">
            <v>23</v>
          </cell>
          <cell r="E90">
            <v>27</v>
          </cell>
        </row>
        <row r="91">
          <cell r="C91">
            <v>165</v>
          </cell>
          <cell r="D91">
            <v>167</v>
          </cell>
          <cell r="E91">
            <v>170</v>
          </cell>
        </row>
        <row r="92">
          <cell r="C92">
            <v>7.5</v>
          </cell>
          <cell r="D92">
            <v>10</v>
          </cell>
          <cell r="E92">
            <v>13</v>
          </cell>
        </row>
        <row r="95">
          <cell r="C95">
            <v>45</v>
          </cell>
          <cell r="D95">
            <v>47</v>
          </cell>
          <cell r="E95">
            <v>50</v>
          </cell>
        </row>
        <row r="101">
          <cell r="C101">
            <v>12</v>
          </cell>
          <cell r="D101">
            <v>14</v>
          </cell>
          <cell r="E101">
            <v>16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9">
          <cell r="C109">
            <v>18689</v>
          </cell>
          <cell r="D109">
            <v>15689</v>
          </cell>
          <cell r="E109">
            <v>7689</v>
          </cell>
        </row>
        <row r="111">
          <cell r="D111">
            <v>0</v>
          </cell>
        </row>
        <row r="113">
          <cell r="C113">
            <v>6415.1</v>
          </cell>
          <cell r="D113">
            <v>6415.1</v>
          </cell>
          <cell r="E113">
            <v>6328.5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7">
          <cell r="C117">
            <v>22491.633000000002</v>
          </cell>
        </row>
        <row r="119">
          <cell r="C119">
            <v>27043</v>
          </cell>
          <cell r="D119">
            <v>0</v>
          </cell>
          <cell r="E119">
            <v>0</v>
          </cell>
        </row>
        <row r="120">
          <cell r="C120">
            <v>1177.4000000000001</v>
          </cell>
          <cell r="D120">
            <v>1177.4000000000001</v>
          </cell>
          <cell r="E120">
            <v>1177.4000000000001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4511.3</v>
          </cell>
          <cell r="D122">
            <v>4511.3</v>
          </cell>
          <cell r="E122">
            <v>4511.3</v>
          </cell>
        </row>
        <row r="123">
          <cell r="C123">
            <v>1071.5</v>
          </cell>
          <cell r="D123">
            <v>1071.5</v>
          </cell>
          <cell r="E123">
            <v>1071.5</v>
          </cell>
        </row>
        <row r="124">
          <cell r="C124">
            <v>5000</v>
          </cell>
          <cell r="D124">
            <v>5000</v>
          </cell>
          <cell r="E124">
            <v>5000</v>
          </cell>
        </row>
        <row r="125">
          <cell r="C125">
            <v>1000</v>
          </cell>
          <cell r="D125">
            <v>1000</v>
          </cell>
          <cell r="E125">
            <v>1000</v>
          </cell>
        </row>
        <row r="126">
          <cell r="C126">
            <v>1000</v>
          </cell>
          <cell r="D126">
            <v>1000</v>
          </cell>
          <cell r="E126">
            <v>1000</v>
          </cell>
        </row>
        <row r="127">
          <cell r="C127">
            <v>0</v>
          </cell>
          <cell r="D127">
            <v>0</v>
          </cell>
          <cell r="E127">
            <v>5400</v>
          </cell>
        </row>
        <row r="128">
          <cell r="C128">
            <v>0</v>
          </cell>
          <cell r="D128">
            <v>913.1</v>
          </cell>
          <cell r="E128">
            <v>1103.9000000000001</v>
          </cell>
        </row>
        <row r="129">
          <cell r="C129">
            <v>2272.3000000000002</v>
          </cell>
          <cell r="D129">
            <v>2272.3000000000002</v>
          </cell>
          <cell r="E129">
            <v>2272.3000000000002</v>
          </cell>
        </row>
        <row r="132">
          <cell r="C132">
            <v>11123.9</v>
          </cell>
          <cell r="D132">
            <v>8661.6</v>
          </cell>
          <cell r="E132">
            <v>8661.6</v>
          </cell>
        </row>
        <row r="134">
          <cell r="C134">
            <v>16166.1</v>
          </cell>
          <cell r="D134">
            <v>16166.1</v>
          </cell>
          <cell r="E134">
            <v>16166.1</v>
          </cell>
        </row>
        <row r="135">
          <cell r="C135">
            <v>157087.20000000001</v>
          </cell>
          <cell r="D135">
            <v>125873.9</v>
          </cell>
          <cell r="E135">
            <v>131915.29999999999</v>
          </cell>
        </row>
        <row r="136">
          <cell r="C136">
            <v>9176.2999999999993</v>
          </cell>
          <cell r="D136">
            <v>9176.2999999999993</v>
          </cell>
          <cell r="E136">
            <v>9176.2999999999993</v>
          </cell>
        </row>
        <row r="137">
          <cell r="C137">
            <v>5208.8</v>
          </cell>
          <cell r="D137">
            <v>5358.4</v>
          </cell>
          <cell r="E137">
            <v>5358.4</v>
          </cell>
        </row>
        <row r="138">
          <cell r="C138">
            <v>120.6</v>
          </cell>
          <cell r="D138">
            <v>185.2</v>
          </cell>
          <cell r="E138">
            <v>185.2</v>
          </cell>
        </row>
        <row r="139">
          <cell r="C139">
            <v>973.5</v>
          </cell>
          <cell r="D139">
            <v>973.5</v>
          </cell>
          <cell r="E139">
            <v>973.5</v>
          </cell>
        </row>
        <row r="140">
          <cell r="C140">
            <v>58</v>
          </cell>
          <cell r="D140">
            <v>60.9</v>
          </cell>
          <cell r="E140">
            <v>61.2</v>
          </cell>
        </row>
        <row r="141">
          <cell r="C141">
            <v>3484.8</v>
          </cell>
          <cell r="D141">
            <v>3456</v>
          </cell>
          <cell r="E141">
            <v>3456</v>
          </cell>
        </row>
        <row r="142">
          <cell r="C142">
            <v>351.3</v>
          </cell>
          <cell r="D142">
            <v>324.5</v>
          </cell>
          <cell r="E142">
            <v>324.5</v>
          </cell>
        </row>
        <row r="143">
          <cell r="C143">
            <v>332.4</v>
          </cell>
          <cell r="D143">
            <v>307.7</v>
          </cell>
          <cell r="E143">
            <v>307.7</v>
          </cell>
        </row>
        <row r="144">
          <cell r="C144">
            <v>464</v>
          </cell>
          <cell r="D144">
            <v>464</v>
          </cell>
          <cell r="E144">
            <v>464</v>
          </cell>
        </row>
        <row r="145">
          <cell r="C145">
            <v>143.5</v>
          </cell>
          <cell r="D145">
            <v>143.5</v>
          </cell>
          <cell r="E145">
            <v>143.5</v>
          </cell>
        </row>
        <row r="146">
          <cell r="C146">
            <v>299.2</v>
          </cell>
          <cell r="D146">
            <v>299.3</v>
          </cell>
          <cell r="E146">
            <v>299.3</v>
          </cell>
        </row>
        <row r="147">
          <cell r="C147">
            <v>10.5</v>
          </cell>
          <cell r="D147">
            <v>10.5</v>
          </cell>
          <cell r="E147">
            <v>10.5</v>
          </cell>
        </row>
        <row r="148">
          <cell r="C148">
            <v>15.5</v>
          </cell>
          <cell r="D148">
            <v>15.5</v>
          </cell>
          <cell r="E148">
            <v>15.5</v>
          </cell>
        </row>
        <row r="149">
          <cell r="C149">
            <v>746.4</v>
          </cell>
          <cell r="D149">
            <v>746.4</v>
          </cell>
          <cell r="E149">
            <v>746.4</v>
          </cell>
        </row>
        <row r="151">
          <cell r="C151">
            <v>5407.7</v>
          </cell>
          <cell r="D151">
            <v>5407.7</v>
          </cell>
          <cell r="E151">
            <v>5407.7</v>
          </cell>
        </row>
        <row r="152">
          <cell r="C152">
            <v>1392.9</v>
          </cell>
          <cell r="D152">
            <v>1392.9</v>
          </cell>
          <cell r="E152">
            <v>1392.9</v>
          </cell>
        </row>
        <row r="154">
          <cell r="C154">
            <v>864.8</v>
          </cell>
          <cell r="D154">
            <v>864.8</v>
          </cell>
          <cell r="E154">
            <v>864.8</v>
          </cell>
        </row>
        <row r="156">
          <cell r="C156">
            <v>0</v>
          </cell>
          <cell r="D156">
            <v>1</v>
          </cell>
          <cell r="E156">
            <v>0.9</v>
          </cell>
        </row>
        <row r="158">
          <cell r="D158">
            <v>0</v>
          </cell>
          <cell r="E158">
            <v>0</v>
          </cell>
        </row>
        <row r="160">
          <cell r="C160">
            <v>1178.4000000000001</v>
          </cell>
          <cell r="D160">
            <v>1221.8</v>
          </cell>
          <cell r="E160">
            <v>1252.8</v>
          </cell>
        </row>
        <row r="163">
          <cell r="C163">
            <v>3468.8069999999998</v>
          </cell>
          <cell r="D163">
            <v>3418</v>
          </cell>
          <cell r="E163">
            <v>3418</v>
          </cell>
        </row>
        <row r="165">
          <cell r="C165">
            <v>13487.4</v>
          </cell>
          <cell r="D165">
            <v>13605.4</v>
          </cell>
          <cell r="E165">
            <v>13605.4</v>
          </cell>
        </row>
        <row r="167">
          <cell r="C167">
            <v>153</v>
          </cell>
          <cell r="D167">
            <v>153</v>
          </cell>
          <cell r="E167">
            <v>153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30"/>
  <sheetViews>
    <sheetView tabSelected="1" view="pageBreakPreview" topLeftCell="E1" zoomScaleNormal="100" zoomScaleSheetLayoutView="100" workbookViewId="0">
      <selection activeCell="M9" sqref="M9"/>
    </sheetView>
  </sheetViews>
  <sheetFormatPr defaultRowHeight="15" x14ac:dyDescent="0.25"/>
  <cols>
    <col min="1" max="1" width="74.42578125" style="108" customWidth="1"/>
    <col min="2" max="2" width="27.140625" customWidth="1"/>
    <col min="3" max="3" width="15.5703125" customWidth="1"/>
    <col min="4" max="4" width="15.5703125" bestFit="1" customWidth="1"/>
    <col min="5" max="5" width="13.28515625" customWidth="1"/>
    <col min="6" max="6" width="15.42578125" customWidth="1"/>
    <col min="7" max="7" width="14.28515625" customWidth="1"/>
    <col min="8" max="8" width="13.140625" customWidth="1"/>
    <col min="9" max="9" width="14.5703125" customWidth="1"/>
    <col min="10" max="10" width="15" customWidth="1"/>
    <col min="11" max="11" width="14.140625" customWidth="1"/>
  </cols>
  <sheetData>
    <row r="1" spans="1:86" ht="15.75" x14ac:dyDescent="0.25">
      <c r="A1" s="1"/>
      <c r="B1" s="1"/>
      <c r="C1" s="1"/>
      <c r="D1" s="1"/>
      <c r="E1" s="1"/>
      <c r="F1" s="112" t="s">
        <v>0</v>
      </c>
      <c r="G1" s="112"/>
      <c r="H1" s="112"/>
      <c r="I1" s="112"/>
      <c r="J1" s="112"/>
      <c r="K1" s="11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31.5" customHeight="1" x14ac:dyDescent="0.25">
      <c r="A2" s="3"/>
      <c r="B2" s="1"/>
      <c r="C2" s="1"/>
      <c r="D2" s="1"/>
      <c r="E2" s="1"/>
      <c r="F2" s="113" t="s">
        <v>1</v>
      </c>
      <c r="G2" s="113"/>
      <c r="H2" s="113"/>
      <c r="I2" s="113"/>
      <c r="J2" s="113"/>
      <c r="K2" s="11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5.75" x14ac:dyDescent="0.25">
      <c r="A3" s="3"/>
      <c r="B3" s="3"/>
      <c r="C3" s="3"/>
      <c r="D3" s="3"/>
      <c r="E3" s="3"/>
      <c r="F3" s="112" t="s">
        <v>335</v>
      </c>
      <c r="G3" s="112"/>
      <c r="H3" s="112"/>
      <c r="I3" s="112"/>
      <c r="J3" s="112"/>
      <c r="K3" s="11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4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5.75" x14ac:dyDescent="0.25">
      <c r="A5" s="114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5.75" x14ac:dyDescent="0.25">
      <c r="A6" s="114" t="s">
        <v>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ht="11.25" customHeight="1" x14ac:dyDescent="0.25">
      <c r="A7" s="111" t="s">
        <v>4</v>
      </c>
      <c r="B7" s="111"/>
      <c r="C7" s="111"/>
      <c r="D7" s="111"/>
      <c r="E7" s="111"/>
      <c r="F7" s="111"/>
      <c r="G7" s="111"/>
      <c r="H7" s="111"/>
      <c r="I7" s="111"/>
      <c r="J7" s="111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ht="12.75" customHeight="1" x14ac:dyDescent="0.25">
      <c r="A8" s="117" t="s">
        <v>5</v>
      </c>
      <c r="B8" s="117" t="s">
        <v>6</v>
      </c>
      <c r="C8" s="115" t="s">
        <v>7</v>
      </c>
      <c r="D8" s="116" t="s">
        <v>8</v>
      </c>
      <c r="E8" s="116"/>
      <c r="F8" s="115" t="s">
        <v>9</v>
      </c>
      <c r="G8" s="116" t="s">
        <v>8</v>
      </c>
      <c r="H8" s="116"/>
      <c r="I8" s="115" t="s">
        <v>10</v>
      </c>
      <c r="J8" s="116" t="s">
        <v>8</v>
      </c>
      <c r="K8" s="1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ht="53.25" customHeight="1" x14ac:dyDescent="0.25">
      <c r="A9" s="117"/>
      <c r="B9" s="117"/>
      <c r="C9" s="115"/>
      <c r="D9" s="5" t="s">
        <v>11</v>
      </c>
      <c r="E9" s="5" t="s">
        <v>12</v>
      </c>
      <c r="F9" s="115"/>
      <c r="G9" s="5" t="s">
        <v>11</v>
      </c>
      <c r="H9" s="5" t="s">
        <v>12</v>
      </c>
      <c r="I9" s="115"/>
      <c r="J9" s="5" t="s">
        <v>11</v>
      </c>
      <c r="K9" s="5" t="s">
        <v>12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ht="9.75" customHeight="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ht="15.75" x14ac:dyDescent="0.25">
      <c r="A11" s="7" t="s">
        <v>13</v>
      </c>
      <c r="B11" s="8" t="s">
        <v>14</v>
      </c>
      <c r="C11" s="9">
        <f>SUM(D11:E11)</f>
        <v>256067.4</v>
      </c>
      <c r="D11" s="9">
        <f>D12+D48</f>
        <v>149271.1</v>
      </c>
      <c r="E11" s="9">
        <f>E12+E48</f>
        <v>106796.29999999999</v>
      </c>
      <c r="F11" s="9">
        <f t="shared" ref="F11:F76" si="0">SUM(G11:H11)</f>
        <v>232221.7</v>
      </c>
      <c r="G11" s="9">
        <f>G12+G48</f>
        <v>129653.40000000001</v>
      </c>
      <c r="H11" s="9">
        <f>H12+H48</f>
        <v>102568.29999999999</v>
      </c>
      <c r="I11" s="9">
        <f t="shared" ref="I11:I76" si="1">SUM(J11:K11)</f>
        <v>237882.89999999997</v>
      </c>
      <c r="J11" s="9">
        <f>J12+J48</f>
        <v>130963.79999999999</v>
      </c>
      <c r="K11" s="9">
        <f>K12+K48</f>
        <v>106919.09999999999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ht="15.75" x14ac:dyDescent="0.25">
      <c r="A12" s="7" t="s">
        <v>15</v>
      </c>
      <c r="B12" s="8"/>
      <c r="C12" s="9">
        <f t="shared" ref="C12:C76" si="2">SUM(D12:E12)</f>
        <v>245358.2</v>
      </c>
      <c r="D12" s="9">
        <f>D13+D25+D35+D43+D20</f>
        <v>138798.80000000002</v>
      </c>
      <c r="E12" s="9">
        <f>E13+E25+E35+E43+E20</f>
        <v>106559.4</v>
      </c>
      <c r="F12" s="9">
        <f t="shared" si="0"/>
        <v>221209.90000000002</v>
      </c>
      <c r="G12" s="9">
        <f>G13+G25+G35+G43+G20</f>
        <v>118877.50000000001</v>
      </c>
      <c r="H12" s="9">
        <f>H13+H25+H35+H43+H20</f>
        <v>102332.4</v>
      </c>
      <c r="I12" s="9">
        <f t="shared" si="1"/>
        <v>226508.3</v>
      </c>
      <c r="J12" s="9">
        <f>J13+J25+J35+J43+J20</f>
        <v>119824.09999999999</v>
      </c>
      <c r="K12" s="9">
        <f>K13+K25+K35+K43+K20</f>
        <v>106684.2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ht="15.75" x14ac:dyDescent="0.25">
      <c r="A13" s="10" t="s">
        <v>16</v>
      </c>
      <c r="B13" s="11" t="s">
        <v>17</v>
      </c>
      <c r="C13" s="12">
        <f t="shared" si="2"/>
        <v>161175.40000000002</v>
      </c>
      <c r="D13" s="12">
        <f>D14</f>
        <v>117072.30000000002</v>
      </c>
      <c r="E13" s="12">
        <f>E14</f>
        <v>44103.099999999991</v>
      </c>
      <c r="F13" s="12">
        <f t="shared" si="0"/>
        <v>134435.40000000002</v>
      </c>
      <c r="G13" s="12">
        <f>G14</f>
        <v>96281.400000000009</v>
      </c>
      <c r="H13" s="12">
        <f>H14</f>
        <v>38154</v>
      </c>
      <c r="I13" s="12">
        <f t="shared" si="1"/>
        <v>136372.29999999999</v>
      </c>
      <c r="J13" s="12">
        <f>J14</f>
        <v>96311.099999999991</v>
      </c>
      <c r="K13" s="12">
        <f>K14</f>
        <v>40061.199999999997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ht="15.75" x14ac:dyDescent="0.25">
      <c r="A14" s="10" t="s">
        <v>18</v>
      </c>
      <c r="B14" s="11" t="s">
        <v>19</v>
      </c>
      <c r="C14" s="12">
        <f>SUM(D14:E14)</f>
        <v>161175.40000000002</v>
      </c>
      <c r="D14" s="12">
        <f>SUM(D15:D19)</f>
        <v>117072.30000000002</v>
      </c>
      <c r="E14" s="12">
        <f>SUM(E15:E19)</f>
        <v>44103.099999999991</v>
      </c>
      <c r="F14" s="12">
        <f t="shared" si="0"/>
        <v>134435.40000000002</v>
      </c>
      <c r="G14" s="12">
        <f t="shared" ref="G14:H14" si="3">SUM(G15:G19)</f>
        <v>96281.400000000009</v>
      </c>
      <c r="H14" s="12">
        <f t="shared" si="3"/>
        <v>38154</v>
      </c>
      <c r="I14" s="12">
        <f t="shared" si="1"/>
        <v>136372.29999999999</v>
      </c>
      <c r="J14" s="12">
        <f t="shared" ref="J14:K14" si="4">SUM(J15:J19)</f>
        <v>96311.099999999991</v>
      </c>
      <c r="K14" s="12">
        <f t="shared" si="4"/>
        <v>40061.199999999997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ht="50.25" customHeight="1" x14ac:dyDescent="0.25">
      <c r="A15" s="13" t="s">
        <v>20</v>
      </c>
      <c r="B15" s="14" t="s">
        <v>21</v>
      </c>
      <c r="C15" s="12">
        <f t="shared" si="2"/>
        <v>136682</v>
      </c>
      <c r="D15" s="15">
        <f>'[1]Райбюд. Табл. № 5'!C13</f>
        <v>99707.6</v>
      </c>
      <c r="E15" s="15">
        <f>'[1]Свод с.п.'!C13</f>
        <v>36974.399999999994</v>
      </c>
      <c r="F15" s="12">
        <f t="shared" si="0"/>
        <v>109834.6</v>
      </c>
      <c r="G15" s="15">
        <f>'[1]Райбюд. Табл. № 5'!D13</f>
        <v>79080.100000000006</v>
      </c>
      <c r="H15" s="15">
        <f>'[1]Свод с.п.'!D13</f>
        <v>30754.500000000004</v>
      </c>
      <c r="I15" s="12">
        <f t="shared" si="1"/>
        <v>111448.29999999999</v>
      </c>
      <c r="J15" s="15">
        <f>'[1]Райбюд. Табл. № 5'!E13</f>
        <v>79138.2</v>
      </c>
      <c r="K15" s="15">
        <f>'[1]Свод с.п.'!E13</f>
        <v>32310.1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ht="63.75" x14ac:dyDescent="0.25">
      <c r="A16" s="13" t="s">
        <v>22</v>
      </c>
      <c r="B16" s="14" t="s">
        <v>23</v>
      </c>
      <c r="C16" s="12">
        <f t="shared" si="2"/>
        <v>644</v>
      </c>
      <c r="D16" s="15">
        <f>'[1]Райбюд. Табл. № 5'!C14</f>
        <v>469.8</v>
      </c>
      <c r="E16" s="15">
        <f>'[1]Свод с.п.'!C14</f>
        <v>174.2</v>
      </c>
      <c r="F16" s="12">
        <f t="shared" si="0"/>
        <v>622.09999999999991</v>
      </c>
      <c r="G16" s="15">
        <f>'[1]Райбюд. Табл. № 5'!D14</f>
        <v>447.9</v>
      </c>
      <c r="H16" s="15">
        <f>'[1]Свод с.п.'!D14</f>
        <v>174.2</v>
      </c>
      <c r="I16" s="12">
        <f t="shared" si="1"/>
        <v>600.9</v>
      </c>
      <c r="J16" s="15">
        <f>'[1]Райбюд. Табл. № 5'!E14</f>
        <v>426.7</v>
      </c>
      <c r="K16" s="15">
        <f>'[1]Свод с.п.'!E14</f>
        <v>174.2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ht="30" customHeight="1" x14ac:dyDescent="0.25">
      <c r="A17" s="13" t="s">
        <v>24</v>
      </c>
      <c r="B17" s="16" t="s">
        <v>25</v>
      </c>
      <c r="C17" s="12">
        <f t="shared" si="2"/>
        <v>678.7</v>
      </c>
      <c r="D17" s="15">
        <f>'[1]Райбюд. Табл. № 5'!C15</f>
        <v>495.1</v>
      </c>
      <c r="E17" s="15">
        <f>'[1]Свод с.п.'!C15</f>
        <v>183.59999999999997</v>
      </c>
      <c r="F17" s="12">
        <f t="shared" si="0"/>
        <v>655.7</v>
      </c>
      <c r="G17" s="15">
        <f>'[1]Райбюд. Табл. № 5'!D15</f>
        <v>472.1</v>
      </c>
      <c r="H17" s="15">
        <f>'[1]Свод с.п.'!D15</f>
        <v>183.59999999999997</v>
      </c>
      <c r="I17" s="12">
        <f t="shared" si="1"/>
        <v>633.29999999999995</v>
      </c>
      <c r="J17" s="15">
        <f>'[1]Райбюд. Табл. № 5'!E15</f>
        <v>449.7</v>
      </c>
      <c r="K17" s="15">
        <f>'[1]Свод с.п.'!E15</f>
        <v>183.59999999999997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ht="51" x14ac:dyDescent="0.25">
      <c r="A18" s="13" t="s">
        <v>26</v>
      </c>
      <c r="B18" s="14" t="s">
        <v>27</v>
      </c>
      <c r="C18" s="12">
        <f t="shared" ref="C18:C24" si="5">SUM(D18:E18)</f>
        <v>1146.3000000000002</v>
      </c>
      <c r="D18" s="15">
        <f>'[1]Райбюд. Табл. № 5'!C16</f>
        <v>458.5</v>
      </c>
      <c r="E18" s="15">
        <f>'[1]Свод с.п.'!C16</f>
        <v>687.80000000000007</v>
      </c>
      <c r="F18" s="12">
        <f t="shared" si="0"/>
        <v>1191.8000000000002</v>
      </c>
      <c r="G18" s="15">
        <f>'[1]Райбюд. Табл. № 5'!D16</f>
        <v>476.7</v>
      </c>
      <c r="H18" s="15">
        <f>'[1]Свод с.п.'!D16</f>
        <v>715.10000000000014</v>
      </c>
      <c r="I18" s="12">
        <f t="shared" si="1"/>
        <v>1250.7</v>
      </c>
      <c r="J18" s="15">
        <f>'[1]Райбюд. Табл. № 5'!E16</f>
        <v>500.3</v>
      </c>
      <c r="K18" s="15">
        <f>'[1]Свод с.п.'!E16</f>
        <v>750.4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ht="76.5" customHeight="1" x14ac:dyDescent="0.25">
      <c r="A19" s="17" t="s">
        <v>28</v>
      </c>
      <c r="B19" s="16" t="s">
        <v>29</v>
      </c>
      <c r="C19" s="12">
        <f t="shared" si="5"/>
        <v>22024.400000000001</v>
      </c>
      <c r="D19" s="15">
        <f>'[1]Райбюд. Табл. № 5'!C17</f>
        <v>15941.3</v>
      </c>
      <c r="E19" s="15">
        <f>'[1]Свод с.п.'!C17</f>
        <v>6083.1</v>
      </c>
      <c r="F19" s="12">
        <f t="shared" si="0"/>
        <v>22131.200000000001</v>
      </c>
      <c r="G19" s="15">
        <f>'[1]Райбюд. Табл. № 5'!D17</f>
        <v>15804.6</v>
      </c>
      <c r="H19" s="15">
        <f>'[1]Свод с.п.'!D17</f>
        <v>6326.5999999999995</v>
      </c>
      <c r="I19" s="12">
        <f t="shared" si="1"/>
        <v>22439.100000000002</v>
      </c>
      <c r="J19" s="15">
        <f>'[1]Райбюд. Табл. № 5'!E17</f>
        <v>15796.2</v>
      </c>
      <c r="K19" s="15">
        <f>'[1]Свод с.п.'!E17</f>
        <v>6642.9000000000005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ht="28.5" customHeight="1" x14ac:dyDescent="0.25">
      <c r="A20" s="18" t="s">
        <v>30</v>
      </c>
      <c r="B20" s="19" t="s">
        <v>31</v>
      </c>
      <c r="C20" s="12">
        <f t="shared" si="5"/>
        <v>42252.800000000003</v>
      </c>
      <c r="D20" s="12">
        <f>SUM(D21:D24)</f>
        <v>10191.500000000002</v>
      </c>
      <c r="E20" s="12">
        <f>SUM(E21:E24)</f>
        <v>32061.300000000003</v>
      </c>
      <c r="F20" s="12">
        <f t="shared" si="0"/>
        <v>44365.499999999993</v>
      </c>
      <c r="G20" s="12">
        <f>SUM(G21:G24)</f>
        <v>10701.1</v>
      </c>
      <c r="H20" s="12">
        <f>SUM(H21:H24)</f>
        <v>33664.399999999994</v>
      </c>
      <c r="I20" s="12">
        <f t="shared" si="1"/>
        <v>47471</v>
      </c>
      <c r="J20" s="12">
        <f>SUM(J21:J24)</f>
        <v>11449.999999999998</v>
      </c>
      <c r="K20" s="12">
        <f>SUM(K21:K24)</f>
        <v>36021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ht="64.5" x14ac:dyDescent="0.25">
      <c r="A21" s="20" t="s">
        <v>32</v>
      </c>
      <c r="B21" s="21" t="s">
        <v>33</v>
      </c>
      <c r="C21" s="12">
        <f t="shared" si="5"/>
        <v>19098.2</v>
      </c>
      <c r="D21" s="15">
        <f>'[1]Райбюд. Табл. № 5'!C19</f>
        <v>4606.5</v>
      </c>
      <c r="E21" s="15">
        <f>'[1]Свод с.п.'!C19</f>
        <v>14491.7</v>
      </c>
      <c r="F21" s="12">
        <f t="shared" si="0"/>
        <v>20053.199999999997</v>
      </c>
      <c r="G21" s="15">
        <f>'[1]Райбюд. Табл. № 5'!D19</f>
        <v>4836.8999999999996</v>
      </c>
      <c r="H21" s="15">
        <f>'[1]Свод с.п.'!D19</f>
        <v>15216.299999999997</v>
      </c>
      <c r="I21" s="12">
        <f t="shared" si="1"/>
        <v>21456.9</v>
      </c>
      <c r="J21" s="15">
        <f>'[1]Райбюд. Табл. № 5'!E19</f>
        <v>5175.3999999999996</v>
      </c>
      <c r="K21" s="15">
        <f>'[1]Свод с.п.'!E19</f>
        <v>16281.5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ht="77.25" x14ac:dyDescent="0.25">
      <c r="A22" s="22" t="s">
        <v>34</v>
      </c>
      <c r="B22" s="21" t="s">
        <v>35</v>
      </c>
      <c r="C22" s="12">
        <f t="shared" si="5"/>
        <v>126.80000000000001</v>
      </c>
      <c r="D22" s="15">
        <f>'[1]Райбюд. Табл. № 5'!C20</f>
        <v>30.6</v>
      </c>
      <c r="E22" s="15">
        <f>'[1]Свод с.п.'!C20</f>
        <v>96.2</v>
      </c>
      <c r="F22" s="12">
        <f t="shared" si="0"/>
        <v>133.1</v>
      </c>
      <c r="G22" s="15">
        <f>'[1]Райбюд. Табл. № 5'!D20</f>
        <v>32.1</v>
      </c>
      <c r="H22" s="15">
        <f>'[1]Свод с.п.'!D20</f>
        <v>101</v>
      </c>
      <c r="I22" s="12">
        <f t="shared" si="1"/>
        <v>142.39999999999998</v>
      </c>
      <c r="J22" s="15">
        <f>'[1]Райбюд. Табл. № 5'!E20</f>
        <v>34.299999999999997</v>
      </c>
      <c r="K22" s="15">
        <f>'[1]Свод с.п.'!E20</f>
        <v>108.09999999999998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ht="63.75" x14ac:dyDescent="0.25">
      <c r="A23" s="23" t="s">
        <v>36</v>
      </c>
      <c r="B23" s="21" t="s">
        <v>37</v>
      </c>
      <c r="C23" s="12">
        <f t="shared" si="5"/>
        <v>25436.199999999997</v>
      </c>
      <c r="D23" s="15">
        <f>'[1]Райбюд. Табл. № 5'!C21</f>
        <v>6135.3</v>
      </c>
      <c r="E23" s="15">
        <f>'[1]Свод с.п.'!C21</f>
        <v>19300.899999999998</v>
      </c>
      <c r="F23" s="12">
        <f t="shared" si="0"/>
        <v>26707.999999999996</v>
      </c>
      <c r="G23" s="15">
        <f>'[1]Райбюд. Табл. № 5'!D21</f>
        <v>6442</v>
      </c>
      <c r="H23" s="15">
        <f>'[1]Свод с.п.'!D21</f>
        <v>20265.999999999996</v>
      </c>
      <c r="I23" s="12">
        <f t="shared" si="1"/>
        <v>28577.499999999993</v>
      </c>
      <c r="J23" s="15">
        <f>'[1]Райбюд. Табл. № 5'!E21</f>
        <v>6892.9</v>
      </c>
      <c r="K23" s="15">
        <f>'[1]Свод с.п.'!E21</f>
        <v>21684.599999999995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63.75" x14ac:dyDescent="0.25">
      <c r="A24" s="24" t="s">
        <v>38</v>
      </c>
      <c r="B24" s="21" t="s">
        <v>39</v>
      </c>
      <c r="C24" s="12">
        <f t="shared" si="5"/>
        <v>-2408.4</v>
      </c>
      <c r="D24" s="15">
        <f>'[1]Райбюд. Табл. № 5'!C22</f>
        <v>-580.9</v>
      </c>
      <c r="E24" s="15">
        <f>'[1]Свод с.п.'!C22</f>
        <v>-1827.5</v>
      </c>
      <c r="F24" s="12">
        <f>SUM(G24:H24)</f>
        <v>-2528.8000000000002</v>
      </c>
      <c r="G24" s="15">
        <f>'[1]Райбюд. Табл. № 5'!D22</f>
        <v>-609.9</v>
      </c>
      <c r="H24" s="15">
        <f>'[1]Свод с.п.'!D22</f>
        <v>-1918.9000000000003</v>
      </c>
      <c r="I24" s="12">
        <f>SUM(J24:K24)</f>
        <v>-2705.7999999999997</v>
      </c>
      <c r="J24" s="15">
        <f>'[1]Райбюд. Табл. № 5'!E22</f>
        <v>-652.6</v>
      </c>
      <c r="K24" s="15">
        <f>'[1]Свод с.п.'!E22</f>
        <v>-2053.1999999999998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ht="15.75" x14ac:dyDescent="0.25">
      <c r="A25" s="18" t="s">
        <v>40</v>
      </c>
      <c r="B25" s="11" t="s">
        <v>41</v>
      </c>
      <c r="C25" s="12">
        <f>SUM(D25:E25)</f>
        <v>17388</v>
      </c>
      <c r="D25" s="12">
        <f>D29+D31+D33+D26</f>
        <v>9813</v>
      </c>
      <c r="E25" s="12">
        <f>E29+E31+E33+E26</f>
        <v>7575</v>
      </c>
      <c r="F25" s="12">
        <f t="shared" si="0"/>
        <v>17762</v>
      </c>
      <c r="G25" s="12">
        <f>G29+G31+G33+G26</f>
        <v>10104</v>
      </c>
      <c r="H25" s="12">
        <f>H29+H31+H33+H26</f>
        <v>7658</v>
      </c>
      <c r="I25" s="12">
        <f t="shared" si="1"/>
        <v>17849</v>
      </c>
      <c r="J25" s="12">
        <f>J29+J31+J33+J26</f>
        <v>10191</v>
      </c>
      <c r="K25" s="12">
        <f>K29+K31+K33+K26</f>
        <v>7658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ht="15.75" x14ac:dyDescent="0.25">
      <c r="A26" s="25" t="s">
        <v>42</v>
      </c>
      <c r="B26" s="26" t="s">
        <v>43</v>
      </c>
      <c r="C26" s="12">
        <f t="shared" ref="C26:C28" si="6">SUM(D26+E26)</f>
        <v>682</v>
      </c>
      <c r="D26" s="12">
        <f>D27+D28</f>
        <v>682</v>
      </c>
      <c r="E26" s="12">
        <f>E27+E28</f>
        <v>0</v>
      </c>
      <c r="F26" s="12">
        <f t="shared" ref="F26:F28" si="7">SUM(G26+H26)</f>
        <v>827</v>
      </c>
      <c r="G26" s="12">
        <f t="shared" ref="G26:H26" si="8">G27+G28</f>
        <v>827</v>
      </c>
      <c r="H26" s="12">
        <f t="shared" si="8"/>
        <v>0</v>
      </c>
      <c r="I26" s="12">
        <f t="shared" ref="I26:I28" si="9">SUM(J26+K26)</f>
        <v>914</v>
      </c>
      <c r="J26" s="12">
        <f t="shared" ref="J26:K26" si="10">J27+J28</f>
        <v>914</v>
      </c>
      <c r="K26" s="12">
        <f t="shared" si="10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ht="26.25" x14ac:dyDescent="0.25">
      <c r="A27" s="27" t="s">
        <v>44</v>
      </c>
      <c r="B27" s="28" t="s">
        <v>45</v>
      </c>
      <c r="C27" s="12">
        <f t="shared" si="6"/>
        <v>518</v>
      </c>
      <c r="D27" s="15">
        <f>'[1]Райбюд. Табл. № 5'!C25</f>
        <v>518</v>
      </c>
      <c r="E27" s="15">
        <v>0</v>
      </c>
      <c r="F27" s="12">
        <f t="shared" si="7"/>
        <v>625</v>
      </c>
      <c r="G27" s="15">
        <f>'[1]Райбюд. Табл. № 5'!D25</f>
        <v>625</v>
      </c>
      <c r="H27" s="15">
        <v>0</v>
      </c>
      <c r="I27" s="12">
        <f t="shared" si="9"/>
        <v>695</v>
      </c>
      <c r="J27" s="15">
        <f>'[1]Райбюд. Табл. № 5'!E25</f>
        <v>695</v>
      </c>
      <c r="K27" s="15"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ht="39" x14ac:dyDescent="0.25">
      <c r="A28" s="27" t="s">
        <v>46</v>
      </c>
      <c r="B28" s="28" t="s">
        <v>47</v>
      </c>
      <c r="C28" s="12">
        <f t="shared" si="6"/>
        <v>164</v>
      </c>
      <c r="D28" s="15">
        <f>'[1]Райбюд. Табл. № 5'!C26</f>
        <v>164</v>
      </c>
      <c r="E28" s="15">
        <v>0</v>
      </c>
      <c r="F28" s="12">
        <f t="shared" si="7"/>
        <v>202</v>
      </c>
      <c r="G28" s="15">
        <f>'[1]Райбюд. Табл. № 5'!D26</f>
        <v>202</v>
      </c>
      <c r="H28" s="15">
        <v>0</v>
      </c>
      <c r="I28" s="12">
        <f t="shared" si="9"/>
        <v>219</v>
      </c>
      <c r="J28" s="15">
        <f>'[1]Райбюд. Табл. № 5'!E26</f>
        <v>219</v>
      </c>
      <c r="K28" s="15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ht="15.75" hidden="1" x14ac:dyDescent="0.25">
      <c r="A29" s="29" t="s">
        <v>48</v>
      </c>
      <c r="B29" s="28" t="s">
        <v>49</v>
      </c>
      <c r="C29" s="12">
        <f t="shared" ref="C29:C34" si="11">SUM(D29+E29)</f>
        <v>0</v>
      </c>
      <c r="D29" s="15">
        <f>D30</f>
        <v>0</v>
      </c>
      <c r="E29" s="15">
        <f>E30</f>
        <v>0</v>
      </c>
      <c r="F29" s="12">
        <f t="shared" si="0"/>
        <v>0</v>
      </c>
      <c r="G29" s="15">
        <f>G30</f>
        <v>0</v>
      </c>
      <c r="H29" s="15">
        <f>H30</f>
        <v>0</v>
      </c>
      <c r="I29" s="12">
        <f t="shared" si="1"/>
        <v>0</v>
      </c>
      <c r="J29" s="15">
        <f>J30</f>
        <v>0</v>
      </c>
      <c r="K29" s="15">
        <f>K30</f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ht="15.75" hidden="1" x14ac:dyDescent="0.25">
      <c r="A30" s="29" t="s">
        <v>48</v>
      </c>
      <c r="B30" s="28" t="s">
        <v>50</v>
      </c>
      <c r="C30" s="12">
        <f t="shared" si="11"/>
        <v>0</v>
      </c>
      <c r="D30" s="15">
        <f>'[1]Райбюд. Табл. № 5'!C28</f>
        <v>0</v>
      </c>
      <c r="E30" s="15">
        <v>0</v>
      </c>
      <c r="F30" s="12">
        <f t="shared" si="0"/>
        <v>0</v>
      </c>
      <c r="G30" s="15">
        <f>'[1]Райбюд. Табл. № 5'!D28</f>
        <v>0</v>
      </c>
      <c r="H30" s="15">
        <v>0</v>
      </c>
      <c r="I30" s="12">
        <f t="shared" si="1"/>
        <v>0</v>
      </c>
      <c r="J30" s="15">
        <f>'[1]Райбюд. Табл. № 5'!E28</f>
        <v>0</v>
      </c>
      <c r="K30" s="15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ht="15.75" x14ac:dyDescent="0.25">
      <c r="A31" s="29" t="s">
        <v>51</v>
      </c>
      <c r="B31" s="28" t="s">
        <v>52</v>
      </c>
      <c r="C31" s="12">
        <f t="shared" si="11"/>
        <v>15150</v>
      </c>
      <c r="D31" s="15">
        <f>D32</f>
        <v>7575</v>
      </c>
      <c r="E31" s="15">
        <f>E32</f>
        <v>7575</v>
      </c>
      <c r="F31" s="12">
        <f t="shared" si="0"/>
        <v>15317</v>
      </c>
      <c r="G31" s="15">
        <f>G32</f>
        <v>7659</v>
      </c>
      <c r="H31" s="15">
        <f>H32</f>
        <v>7658</v>
      </c>
      <c r="I31" s="12">
        <f t="shared" si="1"/>
        <v>15317</v>
      </c>
      <c r="J31" s="15">
        <f>J32</f>
        <v>7659</v>
      </c>
      <c r="K31" s="15">
        <f>K32</f>
        <v>7658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ht="15.75" x14ac:dyDescent="0.25">
      <c r="A32" s="29" t="s">
        <v>51</v>
      </c>
      <c r="B32" s="16" t="s">
        <v>53</v>
      </c>
      <c r="C32" s="12">
        <f t="shared" si="11"/>
        <v>15150</v>
      </c>
      <c r="D32" s="15">
        <f>'[1]Райбюд. Табл. № 5'!C30</f>
        <v>7575</v>
      </c>
      <c r="E32" s="15">
        <f>'[1]Свод с.п.'!C24</f>
        <v>7575</v>
      </c>
      <c r="F32" s="12">
        <f t="shared" si="0"/>
        <v>15317</v>
      </c>
      <c r="G32" s="15">
        <f>'[1]Райбюд. Табл. № 5'!D30</f>
        <v>7659</v>
      </c>
      <c r="H32" s="15">
        <f>'[1]Свод с.п.'!D24</f>
        <v>7658</v>
      </c>
      <c r="I32" s="12">
        <f t="shared" si="1"/>
        <v>15317</v>
      </c>
      <c r="J32" s="15">
        <f>'[1]Райбюд. Табл. № 5'!E30</f>
        <v>7659</v>
      </c>
      <c r="K32" s="15">
        <f>'[1]Свод с.п.'!E24</f>
        <v>7658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ht="15.75" x14ac:dyDescent="0.25">
      <c r="A33" s="27" t="s">
        <v>54</v>
      </c>
      <c r="B33" s="16" t="s">
        <v>55</v>
      </c>
      <c r="C33" s="12">
        <f t="shared" si="11"/>
        <v>1556</v>
      </c>
      <c r="D33" s="15">
        <f>D34</f>
        <v>1556</v>
      </c>
      <c r="E33" s="15">
        <f>E34</f>
        <v>0</v>
      </c>
      <c r="F33" s="12">
        <f t="shared" si="0"/>
        <v>1618</v>
      </c>
      <c r="G33" s="15">
        <f>G34</f>
        <v>1618</v>
      </c>
      <c r="H33" s="15">
        <f>H34</f>
        <v>0</v>
      </c>
      <c r="I33" s="12">
        <f t="shared" si="1"/>
        <v>1618</v>
      </c>
      <c r="J33" s="15">
        <f>J34</f>
        <v>1618</v>
      </c>
      <c r="K33" s="15">
        <f>K34</f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ht="26.25" x14ac:dyDescent="0.25">
      <c r="A34" s="27" t="s">
        <v>56</v>
      </c>
      <c r="B34" s="16" t="s">
        <v>57</v>
      </c>
      <c r="C34" s="12">
        <f t="shared" si="11"/>
        <v>1556</v>
      </c>
      <c r="D34" s="15">
        <f>'[1]Райбюд. Табл. № 5'!C32</f>
        <v>1556</v>
      </c>
      <c r="E34" s="15">
        <v>0</v>
      </c>
      <c r="F34" s="12">
        <f t="shared" si="0"/>
        <v>1618</v>
      </c>
      <c r="G34" s="15">
        <f>'[1]Райбюд. Табл. № 5'!D32</f>
        <v>1618</v>
      </c>
      <c r="H34" s="15">
        <v>0</v>
      </c>
      <c r="I34" s="12">
        <f t="shared" si="1"/>
        <v>1618</v>
      </c>
      <c r="J34" s="15">
        <f>'[1]Райбюд. Табл. № 5'!E32</f>
        <v>1618</v>
      </c>
      <c r="K34" s="15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ht="15.75" x14ac:dyDescent="0.25">
      <c r="A35" s="30" t="s">
        <v>58</v>
      </c>
      <c r="B35" s="11" t="s">
        <v>59</v>
      </c>
      <c r="C35" s="12">
        <f t="shared" si="2"/>
        <v>22818</v>
      </c>
      <c r="D35" s="12">
        <f>D36+D38</f>
        <v>0</v>
      </c>
      <c r="E35" s="12">
        <f>E36+E38</f>
        <v>22818</v>
      </c>
      <c r="F35" s="12">
        <f t="shared" si="0"/>
        <v>22853</v>
      </c>
      <c r="G35" s="12">
        <f>G36+G38</f>
        <v>0</v>
      </c>
      <c r="H35" s="12">
        <f>H36+H38</f>
        <v>22853</v>
      </c>
      <c r="I35" s="12">
        <f t="shared" si="1"/>
        <v>22941</v>
      </c>
      <c r="J35" s="12">
        <f>J36+J38</f>
        <v>0</v>
      </c>
      <c r="K35" s="12">
        <f>K36+K38</f>
        <v>22941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ht="15.75" x14ac:dyDescent="0.25">
      <c r="A36" s="31" t="s">
        <v>60</v>
      </c>
      <c r="B36" s="14" t="s">
        <v>61</v>
      </c>
      <c r="C36" s="32">
        <f t="shared" si="2"/>
        <v>1555</v>
      </c>
      <c r="D36" s="33">
        <f>D37</f>
        <v>0</v>
      </c>
      <c r="E36" s="33">
        <f>E37</f>
        <v>1555</v>
      </c>
      <c r="F36" s="32">
        <f t="shared" si="0"/>
        <v>1590</v>
      </c>
      <c r="G36" s="33">
        <f>G37</f>
        <v>0</v>
      </c>
      <c r="H36" s="33">
        <f>H37</f>
        <v>1590</v>
      </c>
      <c r="I36" s="32">
        <f t="shared" si="1"/>
        <v>1618</v>
      </c>
      <c r="J36" s="33">
        <f>J37</f>
        <v>0</v>
      </c>
      <c r="K36" s="33">
        <f>K37</f>
        <v>1618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ht="26.25" x14ac:dyDescent="0.25">
      <c r="A37" s="34" t="s">
        <v>62</v>
      </c>
      <c r="B37" s="14" t="s">
        <v>63</v>
      </c>
      <c r="C37" s="32">
        <f t="shared" si="2"/>
        <v>1555</v>
      </c>
      <c r="D37" s="33">
        <v>0</v>
      </c>
      <c r="E37" s="33">
        <f>'[1]Свод с.п.'!C27</f>
        <v>1555</v>
      </c>
      <c r="F37" s="32">
        <f t="shared" si="0"/>
        <v>1590</v>
      </c>
      <c r="G37" s="33">
        <v>0</v>
      </c>
      <c r="H37" s="33">
        <f>'[1]Свод с.п.'!D27</f>
        <v>1590</v>
      </c>
      <c r="I37" s="32">
        <f t="shared" si="1"/>
        <v>1618</v>
      </c>
      <c r="J37" s="33">
        <v>0</v>
      </c>
      <c r="K37" s="33">
        <f>'[1]Свод с.п.'!E27</f>
        <v>1618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ht="15.75" x14ac:dyDescent="0.25">
      <c r="A38" s="31" t="s">
        <v>64</v>
      </c>
      <c r="B38" s="14" t="s">
        <v>65</v>
      </c>
      <c r="C38" s="32">
        <f t="shared" si="2"/>
        <v>21263</v>
      </c>
      <c r="D38" s="33">
        <f>D39+D41</f>
        <v>0</v>
      </c>
      <c r="E38" s="33">
        <f>E39+E41</f>
        <v>21263</v>
      </c>
      <c r="F38" s="32">
        <f t="shared" si="0"/>
        <v>21263</v>
      </c>
      <c r="G38" s="33">
        <f>G39+G41</f>
        <v>0</v>
      </c>
      <c r="H38" s="33">
        <f>H39+H41</f>
        <v>21263</v>
      </c>
      <c r="I38" s="32">
        <f t="shared" si="1"/>
        <v>21323</v>
      </c>
      <c r="J38" s="33">
        <f>J39+J41</f>
        <v>0</v>
      </c>
      <c r="K38" s="33">
        <f>K39+K41</f>
        <v>21323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ht="15.75" x14ac:dyDescent="0.25">
      <c r="A39" s="35" t="s">
        <v>66</v>
      </c>
      <c r="B39" s="14" t="s">
        <v>67</v>
      </c>
      <c r="C39" s="12">
        <f t="shared" si="2"/>
        <v>6178</v>
      </c>
      <c r="D39" s="15">
        <f>D40</f>
        <v>0</v>
      </c>
      <c r="E39" s="15">
        <f>E40</f>
        <v>6178</v>
      </c>
      <c r="F39" s="12">
        <f t="shared" si="0"/>
        <v>6178</v>
      </c>
      <c r="G39" s="15">
        <f>G40</f>
        <v>0</v>
      </c>
      <c r="H39" s="15">
        <f>H40</f>
        <v>6178</v>
      </c>
      <c r="I39" s="12">
        <f t="shared" si="1"/>
        <v>6193</v>
      </c>
      <c r="J39" s="15">
        <f>J40</f>
        <v>0</v>
      </c>
      <c r="K39" s="15">
        <f>K40</f>
        <v>6193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ht="26.25" x14ac:dyDescent="0.25">
      <c r="A40" s="36" t="s">
        <v>68</v>
      </c>
      <c r="B40" s="16" t="s">
        <v>69</v>
      </c>
      <c r="C40" s="12">
        <f t="shared" si="2"/>
        <v>6178</v>
      </c>
      <c r="D40" s="15">
        <v>0</v>
      </c>
      <c r="E40" s="15">
        <f>'[1]Свод с.п.'!C30</f>
        <v>6178</v>
      </c>
      <c r="F40" s="12">
        <f t="shared" si="0"/>
        <v>6178</v>
      </c>
      <c r="G40" s="15">
        <v>0</v>
      </c>
      <c r="H40" s="15">
        <f>'[1]Свод с.п.'!D30</f>
        <v>6178</v>
      </c>
      <c r="I40" s="12">
        <f t="shared" si="1"/>
        <v>6193</v>
      </c>
      <c r="J40" s="15">
        <v>0</v>
      </c>
      <c r="K40" s="15">
        <f>'[1]Свод с.п.'!E30</f>
        <v>6193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ht="15.75" x14ac:dyDescent="0.25">
      <c r="A41" s="35" t="s">
        <v>70</v>
      </c>
      <c r="B41" s="14" t="s">
        <v>71</v>
      </c>
      <c r="C41" s="12">
        <f t="shared" si="2"/>
        <v>15085</v>
      </c>
      <c r="D41" s="15">
        <f>D42</f>
        <v>0</v>
      </c>
      <c r="E41" s="15">
        <f>E42</f>
        <v>15085</v>
      </c>
      <c r="F41" s="12">
        <f t="shared" si="0"/>
        <v>15085</v>
      </c>
      <c r="G41" s="15">
        <f>G42</f>
        <v>0</v>
      </c>
      <c r="H41" s="15">
        <f>H42</f>
        <v>15085</v>
      </c>
      <c r="I41" s="12">
        <f t="shared" si="1"/>
        <v>15130</v>
      </c>
      <c r="J41" s="15">
        <f>J42</f>
        <v>0</v>
      </c>
      <c r="K41" s="15">
        <f>K42</f>
        <v>15130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86" ht="26.25" x14ac:dyDescent="0.25">
      <c r="A42" s="20" t="s">
        <v>72</v>
      </c>
      <c r="B42" s="16" t="s">
        <v>73</v>
      </c>
      <c r="C42" s="12">
        <f t="shared" si="2"/>
        <v>15085</v>
      </c>
      <c r="D42" s="15">
        <v>0</v>
      </c>
      <c r="E42" s="15">
        <f>'[1]Свод с.п.'!C32</f>
        <v>15085</v>
      </c>
      <c r="F42" s="12">
        <f t="shared" si="0"/>
        <v>15085</v>
      </c>
      <c r="G42" s="15">
        <v>0</v>
      </c>
      <c r="H42" s="15">
        <f>'[1]Свод с.п.'!D32</f>
        <v>15085</v>
      </c>
      <c r="I42" s="12">
        <f t="shared" si="1"/>
        <v>15130</v>
      </c>
      <c r="J42" s="15">
        <v>0</v>
      </c>
      <c r="K42" s="15">
        <f>'[1]Свод с.п.'!E32</f>
        <v>15130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:86" ht="15.75" x14ac:dyDescent="0.25">
      <c r="A43" s="18" t="s">
        <v>74</v>
      </c>
      <c r="B43" s="11" t="s">
        <v>75</v>
      </c>
      <c r="C43" s="12">
        <f>C44+C46</f>
        <v>1724</v>
      </c>
      <c r="D43" s="12">
        <f>D44</f>
        <v>1722</v>
      </c>
      <c r="E43" s="12">
        <f>E44+E47</f>
        <v>2</v>
      </c>
      <c r="F43" s="12">
        <f t="shared" si="0"/>
        <v>1794</v>
      </c>
      <c r="G43" s="12">
        <f>G44</f>
        <v>1791</v>
      </c>
      <c r="H43" s="12">
        <f>H44+H47</f>
        <v>3</v>
      </c>
      <c r="I43" s="12">
        <f t="shared" si="1"/>
        <v>1875</v>
      </c>
      <c r="J43" s="12">
        <f>J44</f>
        <v>1872</v>
      </c>
      <c r="K43" s="12">
        <f>K44+K47</f>
        <v>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86" ht="25.5" x14ac:dyDescent="0.25">
      <c r="A44" s="13" t="s">
        <v>76</v>
      </c>
      <c r="B44" s="14" t="s">
        <v>77</v>
      </c>
      <c r="C44" s="12">
        <f t="shared" si="2"/>
        <v>1722</v>
      </c>
      <c r="D44" s="15">
        <f>D45</f>
        <v>1722</v>
      </c>
      <c r="E44" s="15">
        <f>E45</f>
        <v>0</v>
      </c>
      <c r="F44" s="12">
        <f t="shared" si="0"/>
        <v>1791</v>
      </c>
      <c r="G44" s="15">
        <f>G45</f>
        <v>1791</v>
      </c>
      <c r="H44" s="15">
        <f>H45</f>
        <v>0</v>
      </c>
      <c r="I44" s="12">
        <f t="shared" si="1"/>
        <v>1872</v>
      </c>
      <c r="J44" s="15">
        <f>J45</f>
        <v>1872</v>
      </c>
      <c r="K44" s="15">
        <f>K45</f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:86" ht="25.5" x14ac:dyDescent="0.25">
      <c r="A45" s="13" t="s">
        <v>78</v>
      </c>
      <c r="B45" s="14" t="s">
        <v>79</v>
      </c>
      <c r="C45" s="12">
        <f t="shared" si="2"/>
        <v>1722</v>
      </c>
      <c r="D45" s="15">
        <f>'[1]Райбюд. Табл. № 5'!C35</f>
        <v>1722</v>
      </c>
      <c r="E45" s="15">
        <v>0</v>
      </c>
      <c r="F45" s="12">
        <f t="shared" si="0"/>
        <v>1791</v>
      </c>
      <c r="G45" s="15">
        <f>'[1]Райбюд. Табл. № 5'!D35</f>
        <v>1791</v>
      </c>
      <c r="H45" s="15">
        <v>0</v>
      </c>
      <c r="I45" s="12">
        <f t="shared" si="1"/>
        <v>1872</v>
      </c>
      <c r="J45" s="15">
        <f>'[1]Райбюд. Табл. № 5'!E35</f>
        <v>1872</v>
      </c>
      <c r="K45" s="15"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:86" ht="15.75" x14ac:dyDescent="0.25">
      <c r="A46" s="37" t="s">
        <v>80</v>
      </c>
      <c r="B46" s="38" t="s">
        <v>81</v>
      </c>
      <c r="C46" s="12">
        <f t="shared" ref="C46:K46" si="12">C47</f>
        <v>2</v>
      </c>
      <c r="D46" s="15">
        <f t="shared" si="12"/>
        <v>0</v>
      </c>
      <c r="E46" s="15">
        <f t="shared" si="12"/>
        <v>2</v>
      </c>
      <c r="F46" s="12">
        <f t="shared" si="12"/>
        <v>3</v>
      </c>
      <c r="G46" s="15">
        <f t="shared" si="12"/>
        <v>0</v>
      </c>
      <c r="H46" s="15">
        <f t="shared" si="12"/>
        <v>3</v>
      </c>
      <c r="I46" s="12">
        <f t="shared" si="12"/>
        <v>3</v>
      </c>
      <c r="J46" s="15">
        <f t="shared" si="12"/>
        <v>0</v>
      </c>
      <c r="K46" s="15">
        <f t="shared" si="12"/>
        <v>3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86" ht="51" x14ac:dyDescent="0.25">
      <c r="A47" s="13" t="s">
        <v>82</v>
      </c>
      <c r="B47" s="39" t="s">
        <v>83</v>
      </c>
      <c r="C47" s="12">
        <f t="shared" si="2"/>
        <v>2</v>
      </c>
      <c r="D47" s="15">
        <v>0</v>
      </c>
      <c r="E47" s="15">
        <f>'[1]Свод с.п.'!C33</f>
        <v>2</v>
      </c>
      <c r="F47" s="12">
        <f t="shared" si="0"/>
        <v>3</v>
      </c>
      <c r="G47" s="15">
        <v>0</v>
      </c>
      <c r="H47" s="15">
        <f>'[1]Свод с.п.'!D34</f>
        <v>3</v>
      </c>
      <c r="I47" s="12">
        <f t="shared" si="1"/>
        <v>3</v>
      </c>
      <c r="J47" s="15">
        <v>0</v>
      </c>
      <c r="K47" s="15">
        <f>'[1]Свод с.п.'!E34</f>
        <v>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</row>
    <row r="48" spans="1:86" ht="15.75" x14ac:dyDescent="0.25">
      <c r="A48" s="7" t="s">
        <v>84</v>
      </c>
      <c r="B48" s="40"/>
      <c r="C48" s="9">
        <f t="shared" si="2"/>
        <v>10709.199999999999</v>
      </c>
      <c r="D48" s="9">
        <f>D49+D62+D66+D70+D76</f>
        <v>10472.299999999999</v>
      </c>
      <c r="E48" s="9">
        <f>E49+E62+E66+E70+E76</f>
        <v>236.9</v>
      </c>
      <c r="F48" s="9">
        <f t="shared" si="0"/>
        <v>11011.8</v>
      </c>
      <c r="G48" s="9">
        <f t="shared" ref="G48:H48" si="13">G49+G62+G66+G70+G76</f>
        <v>10775.9</v>
      </c>
      <c r="H48" s="9">
        <f t="shared" si="13"/>
        <v>235.9</v>
      </c>
      <c r="I48" s="9">
        <f t="shared" si="1"/>
        <v>11374.6</v>
      </c>
      <c r="J48" s="9">
        <f t="shared" ref="J48:K48" si="14">J49+J62+J66+J70+J76</f>
        <v>11139.7</v>
      </c>
      <c r="K48" s="9">
        <f t="shared" si="14"/>
        <v>234.9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</row>
    <row r="49" spans="1:86" ht="25.5" x14ac:dyDescent="0.25">
      <c r="A49" s="18" t="s">
        <v>85</v>
      </c>
      <c r="B49" s="11" t="s">
        <v>86</v>
      </c>
      <c r="C49" s="12">
        <f t="shared" si="2"/>
        <v>8544.9</v>
      </c>
      <c r="D49" s="12">
        <f>D50+D59</f>
        <v>8371</v>
      </c>
      <c r="E49" s="12">
        <f>E50+E59</f>
        <v>173.9</v>
      </c>
      <c r="F49" s="12">
        <f t="shared" si="0"/>
        <v>8635.9</v>
      </c>
      <c r="G49" s="12">
        <f>G50+G59</f>
        <v>8463</v>
      </c>
      <c r="H49" s="12">
        <f>H50+H59</f>
        <v>172.9</v>
      </c>
      <c r="I49" s="12">
        <f t="shared" si="1"/>
        <v>8743.9</v>
      </c>
      <c r="J49" s="12">
        <f>J50+J59</f>
        <v>8572</v>
      </c>
      <c r="K49" s="12">
        <f>K50+K59</f>
        <v>171.9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</row>
    <row r="50" spans="1:86" ht="51" x14ac:dyDescent="0.25">
      <c r="A50" s="41" t="s">
        <v>87</v>
      </c>
      <c r="B50" s="14" t="s">
        <v>88</v>
      </c>
      <c r="C50" s="12">
        <f t="shared" si="2"/>
        <v>8538.9</v>
      </c>
      <c r="D50" s="15">
        <f>D51+D56+D53</f>
        <v>8365</v>
      </c>
      <c r="E50" s="15">
        <f>E51+E56+E53+E55</f>
        <v>173.9</v>
      </c>
      <c r="F50" s="12">
        <f t="shared" si="0"/>
        <v>8628.9</v>
      </c>
      <c r="G50" s="15">
        <f>G51+G56+G53</f>
        <v>8456</v>
      </c>
      <c r="H50" s="15">
        <f>H51+H56+H53+H55</f>
        <v>172.9</v>
      </c>
      <c r="I50" s="12">
        <f t="shared" si="1"/>
        <v>8736.9</v>
      </c>
      <c r="J50" s="15">
        <f>J51+J56+J53</f>
        <v>8565</v>
      </c>
      <c r="K50" s="15">
        <f>K51+K56+K53+K55</f>
        <v>171.9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</row>
    <row r="51" spans="1:86" ht="38.25" x14ac:dyDescent="0.25">
      <c r="A51" s="42" t="s">
        <v>89</v>
      </c>
      <c r="B51" s="16" t="s">
        <v>90</v>
      </c>
      <c r="C51" s="12">
        <f t="shared" si="2"/>
        <v>6325</v>
      </c>
      <c r="D51" s="15">
        <f>D52</f>
        <v>6325</v>
      </c>
      <c r="E51" s="15">
        <f>E52</f>
        <v>0</v>
      </c>
      <c r="F51" s="12">
        <f t="shared" si="0"/>
        <v>6375</v>
      </c>
      <c r="G51" s="15">
        <f>G52</f>
        <v>6375</v>
      </c>
      <c r="H51" s="15">
        <f>H52</f>
        <v>0</v>
      </c>
      <c r="I51" s="12">
        <f t="shared" si="1"/>
        <v>6425</v>
      </c>
      <c r="J51" s="15">
        <f>J52</f>
        <v>6425</v>
      </c>
      <c r="K51" s="15">
        <f>K52</f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</row>
    <row r="52" spans="1:86" ht="51.75" x14ac:dyDescent="0.25">
      <c r="A52" s="43" t="s">
        <v>91</v>
      </c>
      <c r="B52" s="16" t="s">
        <v>92</v>
      </c>
      <c r="C52" s="12">
        <f t="shared" si="2"/>
        <v>6325</v>
      </c>
      <c r="D52" s="15">
        <f>'[1]Райбюд. Табл. № 5'!C40</f>
        <v>6325</v>
      </c>
      <c r="E52" s="15">
        <v>0</v>
      </c>
      <c r="F52" s="12">
        <f t="shared" si="0"/>
        <v>6375</v>
      </c>
      <c r="G52" s="15">
        <f>'[1]Райбюд. Табл. № 5'!D40</f>
        <v>6375</v>
      </c>
      <c r="H52" s="15">
        <v>0</v>
      </c>
      <c r="I52" s="12">
        <f t="shared" si="1"/>
        <v>6425</v>
      </c>
      <c r="J52" s="15">
        <f>'[1]Райбюд. Табл. № 5'!E40</f>
        <v>6425</v>
      </c>
      <c r="K52" s="15"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</row>
    <row r="53" spans="1:86" ht="51.75" x14ac:dyDescent="0.25">
      <c r="A53" s="27" t="s">
        <v>93</v>
      </c>
      <c r="B53" s="16" t="s">
        <v>94</v>
      </c>
      <c r="C53" s="12">
        <f t="shared" si="2"/>
        <v>1650</v>
      </c>
      <c r="D53" s="15">
        <f>D54</f>
        <v>1650</v>
      </c>
      <c r="E53" s="15">
        <f>E54</f>
        <v>0</v>
      </c>
      <c r="F53" s="12">
        <f t="shared" si="0"/>
        <v>1700</v>
      </c>
      <c r="G53" s="15">
        <f>G54</f>
        <v>1700</v>
      </c>
      <c r="H53" s="15">
        <f>H54</f>
        <v>0</v>
      </c>
      <c r="I53" s="12">
        <f t="shared" si="1"/>
        <v>1750</v>
      </c>
      <c r="J53" s="15">
        <f>J54</f>
        <v>1750</v>
      </c>
      <c r="K53" s="15">
        <f>K54</f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</row>
    <row r="54" spans="1:86" ht="51.75" x14ac:dyDescent="0.25">
      <c r="A54" s="27" t="s">
        <v>95</v>
      </c>
      <c r="B54" s="16" t="s">
        <v>96</v>
      </c>
      <c r="C54" s="12">
        <f t="shared" si="2"/>
        <v>1650</v>
      </c>
      <c r="D54" s="15">
        <f>'[1]Райбюд. Табл. № 5'!C42</f>
        <v>1650</v>
      </c>
      <c r="E54" s="15">
        <v>0</v>
      </c>
      <c r="F54" s="12">
        <f t="shared" si="0"/>
        <v>1700</v>
      </c>
      <c r="G54" s="15">
        <f>'[1]Райбюд. Табл. № 5'!D42</f>
        <v>1700</v>
      </c>
      <c r="H54" s="15">
        <v>0</v>
      </c>
      <c r="I54" s="12">
        <f t="shared" si="1"/>
        <v>1750</v>
      </c>
      <c r="J54" s="15">
        <f>'[1]Райбюд. Табл. № 5'!E42</f>
        <v>1750</v>
      </c>
      <c r="K54" s="15"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</row>
    <row r="55" spans="1:86" ht="51.75" x14ac:dyDescent="0.25">
      <c r="A55" s="36" t="s">
        <v>97</v>
      </c>
      <c r="B55" s="44" t="s">
        <v>98</v>
      </c>
      <c r="C55" s="12">
        <f t="shared" si="2"/>
        <v>6.4</v>
      </c>
      <c r="D55" s="15">
        <v>0</v>
      </c>
      <c r="E55" s="33">
        <f>'[1]Свод с.п.'!C39</f>
        <v>6.4</v>
      </c>
      <c r="F55" s="12">
        <f t="shared" si="0"/>
        <v>6.4</v>
      </c>
      <c r="G55" s="15">
        <v>0</v>
      </c>
      <c r="H55" s="15">
        <f>'[1]Свод с.п.'!D39</f>
        <v>6.4</v>
      </c>
      <c r="I55" s="12">
        <f t="shared" si="1"/>
        <v>6.4</v>
      </c>
      <c r="J55" s="15">
        <v>0</v>
      </c>
      <c r="K55" s="15">
        <f>'[1]Свод с.п.'!E39</f>
        <v>6.4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</row>
    <row r="56" spans="1:86" ht="51.75" x14ac:dyDescent="0.25">
      <c r="A56" s="45" t="s">
        <v>99</v>
      </c>
      <c r="B56" s="14" t="s">
        <v>100</v>
      </c>
      <c r="C56" s="12">
        <f t="shared" si="2"/>
        <v>557.5</v>
      </c>
      <c r="D56" s="15">
        <f>D57+D58</f>
        <v>390</v>
      </c>
      <c r="E56" s="15">
        <f>E57+E58</f>
        <v>167.5</v>
      </c>
      <c r="F56" s="12">
        <f t="shared" si="0"/>
        <v>547.5</v>
      </c>
      <c r="G56" s="15">
        <f>G57+G58</f>
        <v>381</v>
      </c>
      <c r="H56" s="15">
        <f>H57+H58</f>
        <v>166.5</v>
      </c>
      <c r="I56" s="12">
        <f t="shared" si="1"/>
        <v>555.5</v>
      </c>
      <c r="J56" s="15">
        <f>J57+J58</f>
        <v>390</v>
      </c>
      <c r="K56" s="15">
        <f>K57+K58</f>
        <v>165.5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</row>
    <row r="57" spans="1:86" ht="39" x14ac:dyDescent="0.25">
      <c r="A57" s="27" t="s">
        <v>101</v>
      </c>
      <c r="B57" s="14" t="s">
        <v>102</v>
      </c>
      <c r="C57" s="12">
        <f t="shared" si="2"/>
        <v>390</v>
      </c>
      <c r="D57" s="15">
        <f>'[1]Райбюд. Табл. № 5'!C44</f>
        <v>390</v>
      </c>
      <c r="E57" s="15">
        <v>0</v>
      </c>
      <c r="F57" s="12">
        <f t="shared" si="0"/>
        <v>381</v>
      </c>
      <c r="G57" s="15">
        <f>'[1]Райбюд. Табл. № 5'!D44</f>
        <v>381</v>
      </c>
      <c r="H57" s="15">
        <v>0</v>
      </c>
      <c r="I57" s="12">
        <f t="shared" si="1"/>
        <v>390</v>
      </c>
      <c r="J57" s="15">
        <f>'[1]Райбюд. Табл. № 5'!E44</f>
        <v>390</v>
      </c>
      <c r="K57" s="15"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</row>
    <row r="58" spans="1:86" ht="39" x14ac:dyDescent="0.25">
      <c r="A58" s="45" t="s">
        <v>103</v>
      </c>
      <c r="B58" s="14" t="s">
        <v>104</v>
      </c>
      <c r="C58" s="12">
        <f t="shared" si="2"/>
        <v>167.5</v>
      </c>
      <c r="D58" s="15">
        <v>0</v>
      </c>
      <c r="E58" s="15">
        <f>'[1]Свод с.п.'!C41</f>
        <v>167.5</v>
      </c>
      <c r="F58" s="12">
        <f t="shared" si="0"/>
        <v>166.5</v>
      </c>
      <c r="G58" s="15">
        <v>0</v>
      </c>
      <c r="H58" s="15">
        <f>'[1]Свод с.п.'!D41</f>
        <v>166.5</v>
      </c>
      <c r="I58" s="12">
        <f t="shared" si="1"/>
        <v>165.5</v>
      </c>
      <c r="J58" s="15">
        <v>0</v>
      </c>
      <c r="K58" s="15">
        <f>'[1]Свод с.п.'!E41</f>
        <v>165.5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</row>
    <row r="59" spans="1:86" ht="51.75" x14ac:dyDescent="0.25">
      <c r="A59" s="46" t="s">
        <v>105</v>
      </c>
      <c r="B59" s="28" t="s">
        <v>106</v>
      </c>
      <c r="C59" s="12">
        <f t="shared" si="2"/>
        <v>6</v>
      </c>
      <c r="D59" s="15">
        <f>D60</f>
        <v>6</v>
      </c>
      <c r="E59" s="15">
        <f>E60</f>
        <v>0</v>
      </c>
      <c r="F59" s="12">
        <f t="shared" si="0"/>
        <v>7</v>
      </c>
      <c r="G59" s="15">
        <f>G60</f>
        <v>7</v>
      </c>
      <c r="H59" s="15">
        <f>H60</f>
        <v>0</v>
      </c>
      <c r="I59" s="12">
        <f t="shared" si="1"/>
        <v>7</v>
      </c>
      <c r="J59" s="15">
        <f>J60</f>
        <v>7</v>
      </c>
      <c r="K59" s="15">
        <f>K60</f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86" ht="51.75" x14ac:dyDescent="0.25">
      <c r="A60" s="46" t="s">
        <v>105</v>
      </c>
      <c r="B60" s="28" t="s">
        <v>107</v>
      </c>
      <c r="C60" s="12">
        <f t="shared" si="2"/>
        <v>6</v>
      </c>
      <c r="D60" s="15">
        <f>D61</f>
        <v>6</v>
      </c>
      <c r="E60" s="15">
        <f>E61</f>
        <v>0</v>
      </c>
      <c r="F60" s="12">
        <f t="shared" si="0"/>
        <v>7</v>
      </c>
      <c r="G60" s="15">
        <f>G61</f>
        <v>7</v>
      </c>
      <c r="H60" s="15">
        <f>H61</f>
        <v>0</v>
      </c>
      <c r="I60" s="12">
        <f t="shared" si="1"/>
        <v>7</v>
      </c>
      <c r="J60" s="15">
        <f>J61</f>
        <v>7</v>
      </c>
      <c r="K60" s="15">
        <f>K61</f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</row>
    <row r="61" spans="1:86" ht="51.75" x14ac:dyDescent="0.25">
      <c r="A61" s="46" t="s">
        <v>105</v>
      </c>
      <c r="B61" s="28" t="s">
        <v>108</v>
      </c>
      <c r="C61" s="12">
        <f t="shared" si="2"/>
        <v>6</v>
      </c>
      <c r="D61" s="15">
        <f>'[1]Райбюд. Табл. № 5'!C47</f>
        <v>6</v>
      </c>
      <c r="E61" s="15">
        <v>0</v>
      </c>
      <c r="F61" s="12">
        <f t="shared" si="0"/>
        <v>7</v>
      </c>
      <c r="G61" s="15">
        <f>'[1]Райбюд. Табл. № 5'!D47</f>
        <v>7</v>
      </c>
      <c r="H61" s="15">
        <v>0</v>
      </c>
      <c r="I61" s="12">
        <f t="shared" si="1"/>
        <v>7</v>
      </c>
      <c r="J61" s="15">
        <f>'[1]Райбюд. Табл. № 5'!E47</f>
        <v>7</v>
      </c>
      <c r="K61" s="15"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</row>
    <row r="62" spans="1:86" ht="15.75" x14ac:dyDescent="0.25">
      <c r="A62" s="18" t="s">
        <v>109</v>
      </c>
      <c r="B62" s="11" t="s">
        <v>110</v>
      </c>
      <c r="C62" s="12">
        <f t="shared" si="2"/>
        <v>750</v>
      </c>
      <c r="D62" s="12">
        <f>D63</f>
        <v>750</v>
      </c>
      <c r="E62" s="12">
        <f>E63</f>
        <v>0</v>
      </c>
      <c r="F62" s="12">
        <f t="shared" si="0"/>
        <v>875</v>
      </c>
      <c r="G62" s="12">
        <f>G63</f>
        <v>875</v>
      </c>
      <c r="H62" s="12">
        <f>H63</f>
        <v>0</v>
      </c>
      <c r="I62" s="12">
        <f t="shared" si="1"/>
        <v>910</v>
      </c>
      <c r="J62" s="12">
        <f>J63</f>
        <v>910</v>
      </c>
      <c r="K62" s="12">
        <f>K63</f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</row>
    <row r="63" spans="1:86" ht="15.75" x14ac:dyDescent="0.25">
      <c r="A63" s="29" t="s">
        <v>111</v>
      </c>
      <c r="B63" s="28" t="s">
        <v>112</v>
      </c>
      <c r="C63" s="12">
        <f t="shared" si="2"/>
        <v>750</v>
      </c>
      <c r="D63" s="15">
        <f>D64+D65</f>
        <v>750</v>
      </c>
      <c r="E63" s="15">
        <f>E64+E65</f>
        <v>0</v>
      </c>
      <c r="F63" s="12">
        <f t="shared" si="0"/>
        <v>875</v>
      </c>
      <c r="G63" s="15">
        <f>G64+G65</f>
        <v>875</v>
      </c>
      <c r="H63" s="15">
        <f>H64+H65</f>
        <v>0</v>
      </c>
      <c r="I63" s="12">
        <f t="shared" si="1"/>
        <v>910</v>
      </c>
      <c r="J63" s="15">
        <f>J64+J65</f>
        <v>910</v>
      </c>
      <c r="K63" s="15">
        <f>K64+K65</f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</row>
    <row r="64" spans="1:86" ht="25.5" x14ac:dyDescent="0.25">
      <c r="A64" s="29" t="s">
        <v>113</v>
      </c>
      <c r="B64" s="28" t="s">
        <v>114</v>
      </c>
      <c r="C64" s="12">
        <f t="shared" si="2"/>
        <v>50</v>
      </c>
      <c r="D64" s="15">
        <f>'[1]Райбюд. Табл. № 5'!C50</f>
        <v>50</v>
      </c>
      <c r="E64" s="15">
        <v>0</v>
      </c>
      <c r="F64" s="12">
        <f t="shared" si="0"/>
        <v>75</v>
      </c>
      <c r="G64" s="15">
        <f>'[1]Райбюд. Табл. № 5'!D50</f>
        <v>75</v>
      </c>
      <c r="H64" s="15">
        <v>0</v>
      </c>
      <c r="I64" s="12">
        <f t="shared" si="1"/>
        <v>80</v>
      </c>
      <c r="J64" s="15">
        <f>'[1]Райбюд. Табл. № 5'!E50</f>
        <v>80</v>
      </c>
      <c r="K64" s="15"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</row>
    <row r="65" spans="1:86" ht="15.75" x14ac:dyDescent="0.25">
      <c r="A65" s="29" t="s">
        <v>115</v>
      </c>
      <c r="B65" s="28" t="s">
        <v>116</v>
      </c>
      <c r="C65" s="12">
        <f t="shared" si="2"/>
        <v>700</v>
      </c>
      <c r="D65" s="15">
        <f>'[1]Райбюд. Табл. № 5'!C51</f>
        <v>700</v>
      </c>
      <c r="E65" s="15">
        <v>0</v>
      </c>
      <c r="F65" s="12">
        <f t="shared" si="0"/>
        <v>800</v>
      </c>
      <c r="G65" s="15">
        <f>'[1]Райбюд. Табл. № 5'!D51</f>
        <v>800</v>
      </c>
      <c r="H65" s="15">
        <v>0</v>
      </c>
      <c r="I65" s="12">
        <f t="shared" si="1"/>
        <v>830</v>
      </c>
      <c r="J65" s="15">
        <f>'[1]Райбюд. Табл. № 5'!E51</f>
        <v>830</v>
      </c>
      <c r="K65" s="15"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</row>
    <row r="66" spans="1:86" ht="25.5" x14ac:dyDescent="0.25">
      <c r="A66" s="10" t="s">
        <v>117</v>
      </c>
      <c r="B66" s="11" t="s">
        <v>118</v>
      </c>
      <c r="C66" s="12">
        <f t="shared" si="2"/>
        <v>63</v>
      </c>
      <c r="D66" s="12">
        <f>D68+D69</f>
        <v>0</v>
      </c>
      <c r="E66" s="12">
        <f>E68+E69</f>
        <v>63</v>
      </c>
      <c r="F66" s="12">
        <f t="shared" si="0"/>
        <v>63</v>
      </c>
      <c r="G66" s="12">
        <f>G68+G69</f>
        <v>0</v>
      </c>
      <c r="H66" s="12">
        <f>H68+H69</f>
        <v>63</v>
      </c>
      <c r="I66" s="12">
        <f t="shared" si="1"/>
        <v>63</v>
      </c>
      <c r="J66" s="12">
        <f>J68+J69</f>
        <v>0</v>
      </c>
      <c r="K66" s="12">
        <f>K68+K69</f>
        <v>63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</row>
    <row r="67" spans="1:86" ht="25.5" hidden="1" x14ac:dyDescent="0.25">
      <c r="A67" s="31" t="s">
        <v>119</v>
      </c>
      <c r="B67" s="47" t="s">
        <v>120</v>
      </c>
      <c r="C67" s="12">
        <f t="shared" si="2"/>
        <v>0</v>
      </c>
      <c r="D67" s="15">
        <v>0</v>
      </c>
      <c r="E67" s="15">
        <v>0</v>
      </c>
      <c r="F67" s="12">
        <v>0</v>
      </c>
      <c r="G67" s="15">
        <v>0</v>
      </c>
      <c r="H67" s="15">
        <v>0</v>
      </c>
      <c r="I67" s="12">
        <v>0</v>
      </c>
      <c r="J67" s="15">
        <v>0</v>
      </c>
      <c r="K67" s="15"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</row>
    <row r="68" spans="1:86" ht="25.5" hidden="1" x14ac:dyDescent="0.25">
      <c r="A68" s="29" t="s">
        <v>121</v>
      </c>
      <c r="B68" s="16" t="s">
        <v>122</v>
      </c>
      <c r="C68" s="12">
        <f t="shared" si="2"/>
        <v>0</v>
      </c>
      <c r="D68" s="15">
        <v>0</v>
      </c>
      <c r="E68" s="15">
        <f>'[1]Свод с.п.'!C43</f>
        <v>0</v>
      </c>
      <c r="F68" s="12">
        <f t="shared" si="0"/>
        <v>0</v>
      </c>
      <c r="G68" s="15">
        <v>0</v>
      </c>
      <c r="H68" s="15">
        <f>'[1]Свод с.п.'!D43</f>
        <v>0</v>
      </c>
      <c r="I68" s="12">
        <f t="shared" si="1"/>
        <v>0</v>
      </c>
      <c r="J68" s="15">
        <v>0</v>
      </c>
      <c r="K68" s="15">
        <f>'[1]Свод с.п.'!E43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</row>
    <row r="69" spans="1:86" ht="15.75" x14ac:dyDescent="0.25">
      <c r="A69" s="45" t="s">
        <v>123</v>
      </c>
      <c r="B69" s="14" t="s">
        <v>124</v>
      </c>
      <c r="C69" s="12">
        <f t="shared" si="2"/>
        <v>63</v>
      </c>
      <c r="D69" s="15">
        <v>0</v>
      </c>
      <c r="E69" s="15">
        <f>'[1]Свод с.п.'!C44</f>
        <v>63</v>
      </c>
      <c r="F69" s="12">
        <f t="shared" si="0"/>
        <v>63</v>
      </c>
      <c r="G69" s="15">
        <v>0</v>
      </c>
      <c r="H69" s="15">
        <f>'[1]Свод с.п.'!D44</f>
        <v>63</v>
      </c>
      <c r="I69" s="12">
        <f t="shared" si="1"/>
        <v>63</v>
      </c>
      <c r="J69" s="15">
        <v>0</v>
      </c>
      <c r="K69" s="15">
        <f>'[1]Свод с.п.'!E44</f>
        <v>63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</row>
    <row r="70" spans="1:86" ht="15.75" x14ac:dyDescent="0.25">
      <c r="A70" s="18" t="s">
        <v>125</v>
      </c>
      <c r="B70" s="11" t="s">
        <v>126</v>
      </c>
      <c r="C70" s="12">
        <f t="shared" si="2"/>
        <v>696</v>
      </c>
      <c r="D70" s="12">
        <f>D71+D74</f>
        <v>696</v>
      </c>
      <c r="E70" s="12">
        <f>E71+E74</f>
        <v>0</v>
      </c>
      <c r="F70" s="12">
        <f t="shared" si="0"/>
        <v>746</v>
      </c>
      <c r="G70" s="12">
        <f>G71+G74</f>
        <v>746</v>
      </c>
      <c r="H70" s="12">
        <f>H71+H74</f>
        <v>0</v>
      </c>
      <c r="I70" s="12">
        <f t="shared" si="1"/>
        <v>926</v>
      </c>
      <c r="J70" s="12">
        <f>J71+J74</f>
        <v>926</v>
      </c>
      <c r="K70" s="12">
        <f>K71+K74</f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</row>
    <row r="71" spans="1:86" ht="47.25" customHeight="1" x14ac:dyDescent="0.25">
      <c r="A71" s="13" t="s">
        <v>127</v>
      </c>
      <c r="B71" s="14" t="s">
        <v>128</v>
      </c>
      <c r="C71" s="12">
        <f t="shared" si="2"/>
        <v>400</v>
      </c>
      <c r="D71" s="15">
        <f>D72</f>
        <v>400</v>
      </c>
      <c r="E71" s="15">
        <f>E73</f>
        <v>0</v>
      </c>
      <c r="F71" s="12">
        <f t="shared" si="0"/>
        <v>450</v>
      </c>
      <c r="G71" s="15">
        <f>G72</f>
        <v>450</v>
      </c>
      <c r="H71" s="15">
        <f>H73</f>
        <v>0</v>
      </c>
      <c r="I71" s="12">
        <f t="shared" si="1"/>
        <v>630</v>
      </c>
      <c r="J71" s="15">
        <f>J72</f>
        <v>630</v>
      </c>
      <c r="K71" s="15">
        <f>K73</f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</row>
    <row r="72" spans="1:86" ht="51" x14ac:dyDescent="0.25">
      <c r="A72" s="41" t="s">
        <v>129</v>
      </c>
      <c r="B72" s="14" t="s">
        <v>130</v>
      </c>
      <c r="C72" s="12">
        <f t="shared" si="2"/>
        <v>400</v>
      </c>
      <c r="D72" s="15">
        <f>'[1]Райбюд. Табл. № 5'!C54</f>
        <v>400</v>
      </c>
      <c r="E72" s="15">
        <v>0</v>
      </c>
      <c r="F72" s="12">
        <f t="shared" si="0"/>
        <v>450</v>
      </c>
      <c r="G72" s="15">
        <f>'[1]Райбюд. Табл. № 5'!D54</f>
        <v>450</v>
      </c>
      <c r="H72" s="15">
        <v>0</v>
      </c>
      <c r="I72" s="12">
        <f t="shared" si="1"/>
        <v>630</v>
      </c>
      <c r="J72" s="15">
        <f>'[1]Райбюд. Табл. № 5'!E54</f>
        <v>630</v>
      </c>
      <c r="K72" s="15"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</row>
    <row r="73" spans="1:86" ht="51" x14ac:dyDescent="0.25">
      <c r="A73" s="13" t="s">
        <v>131</v>
      </c>
      <c r="B73" s="38" t="s">
        <v>132</v>
      </c>
      <c r="C73" s="12">
        <f>SUM(D73:E73)</f>
        <v>0</v>
      </c>
      <c r="D73" s="15">
        <v>0</v>
      </c>
      <c r="E73" s="15">
        <f>'[1]Свод с.п.'!C46</f>
        <v>0</v>
      </c>
      <c r="F73" s="12">
        <f t="shared" si="0"/>
        <v>0</v>
      </c>
      <c r="G73" s="15">
        <v>0</v>
      </c>
      <c r="H73" s="15">
        <f>'[1]Свод с.п.'!D46</f>
        <v>0</v>
      </c>
      <c r="I73" s="12">
        <f t="shared" si="1"/>
        <v>0</v>
      </c>
      <c r="J73" s="15">
        <v>0</v>
      </c>
      <c r="K73" s="15">
        <f>'[1]Свод с.п.'!E46</f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</row>
    <row r="74" spans="1:86" ht="38.25" x14ac:dyDescent="0.25">
      <c r="A74" s="13" t="s">
        <v>133</v>
      </c>
      <c r="B74" s="14" t="s">
        <v>134</v>
      </c>
      <c r="C74" s="12">
        <f t="shared" si="2"/>
        <v>296</v>
      </c>
      <c r="D74" s="15">
        <f>SUM(D75)</f>
        <v>296</v>
      </c>
      <c r="E74" s="15">
        <f>SUM(E75)</f>
        <v>0</v>
      </c>
      <c r="F74" s="12">
        <f t="shared" si="0"/>
        <v>296</v>
      </c>
      <c r="G74" s="15">
        <f>SUM(G75)</f>
        <v>296</v>
      </c>
      <c r="H74" s="15">
        <f>SUM(H75)</f>
        <v>0</v>
      </c>
      <c r="I74" s="12">
        <f t="shared" si="1"/>
        <v>296</v>
      </c>
      <c r="J74" s="15">
        <f>SUM(J75)</f>
        <v>296</v>
      </c>
      <c r="K74" s="15">
        <f>SUM(K75)</f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</row>
    <row r="75" spans="1:86" ht="39" x14ac:dyDescent="0.25">
      <c r="A75" s="46" t="s">
        <v>135</v>
      </c>
      <c r="B75" s="48" t="s">
        <v>136</v>
      </c>
      <c r="C75" s="12">
        <f t="shared" si="2"/>
        <v>296</v>
      </c>
      <c r="D75" s="15">
        <f>'[1]Райбюд. Табл. № 5'!C56</f>
        <v>296</v>
      </c>
      <c r="E75" s="15">
        <v>0</v>
      </c>
      <c r="F75" s="12">
        <f t="shared" si="0"/>
        <v>296</v>
      </c>
      <c r="G75" s="15">
        <f>'[1]Райбюд. Табл. № 5'!D56</f>
        <v>296</v>
      </c>
      <c r="H75" s="15">
        <v>0</v>
      </c>
      <c r="I75" s="12">
        <f t="shared" si="1"/>
        <v>296</v>
      </c>
      <c r="J75" s="15">
        <f>'[1]Райбюд. Табл. № 5'!E56</f>
        <v>296</v>
      </c>
      <c r="K75" s="15"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</row>
    <row r="76" spans="1:86" ht="15.75" x14ac:dyDescent="0.25">
      <c r="A76" s="25" t="s">
        <v>137</v>
      </c>
      <c r="B76" s="26" t="s">
        <v>138</v>
      </c>
      <c r="C76" s="12">
        <f t="shared" si="2"/>
        <v>655.29999999999995</v>
      </c>
      <c r="D76" s="12">
        <f>D77</f>
        <v>655.29999999999995</v>
      </c>
      <c r="E76" s="12">
        <f>E77</f>
        <v>0</v>
      </c>
      <c r="F76" s="12">
        <f t="shared" si="0"/>
        <v>691.9</v>
      </c>
      <c r="G76" s="12">
        <f t="shared" ref="G76:H76" si="15">G77</f>
        <v>691.9</v>
      </c>
      <c r="H76" s="12">
        <f t="shared" si="15"/>
        <v>0</v>
      </c>
      <c r="I76" s="12">
        <f t="shared" si="1"/>
        <v>731.7</v>
      </c>
      <c r="J76" s="12">
        <f t="shared" ref="J76:K76" si="16">J77</f>
        <v>731.7</v>
      </c>
      <c r="K76" s="12">
        <f t="shared" si="16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:86" ht="26.25" x14ac:dyDescent="0.25">
      <c r="A77" s="20" t="s">
        <v>139</v>
      </c>
      <c r="B77" s="49" t="s">
        <v>140</v>
      </c>
      <c r="C77" s="12">
        <f t="shared" ref="C77:C120" si="17">SUM(D77:E77)</f>
        <v>655.29999999999995</v>
      </c>
      <c r="D77" s="12">
        <f>D78+D83+D86+D89+D92+D94+D102+D107+D112+D119+D99</f>
        <v>655.29999999999995</v>
      </c>
      <c r="E77" s="12">
        <f>E78+E83+E86+E89+E92+E94+E102+E107+E112+E119</f>
        <v>0</v>
      </c>
      <c r="F77" s="12">
        <f t="shared" ref="F77:F120" si="18">SUM(G77:H77)</f>
        <v>691.9</v>
      </c>
      <c r="G77" s="12">
        <f>G78+G83+G86+G89+G92+G94+G102+G107+G112+G119+G99</f>
        <v>691.9</v>
      </c>
      <c r="H77" s="12">
        <f>H78+H83+H86+H89+H92+H94+H102+H107+H112+H119</f>
        <v>0</v>
      </c>
      <c r="I77" s="12">
        <f t="shared" ref="I77:I120" si="19">SUM(J77:K77)</f>
        <v>731.7</v>
      </c>
      <c r="J77" s="12">
        <f>J78+J83+J86+J89+J92+J94+J102+J107+J112+J119+J99</f>
        <v>731.7</v>
      </c>
      <c r="K77" s="12">
        <f>K78+K83+K86+K89+K92+K94+K102+K107+K112+K119</f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</row>
    <row r="78" spans="1:86" ht="36.75" x14ac:dyDescent="0.25">
      <c r="A78" s="50" t="s">
        <v>141</v>
      </c>
      <c r="B78" s="51" t="s">
        <v>142</v>
      </c>
      <c r="C78" s="12">
        <f t="shared" si="17"/>
        <v>18.5</v>
      </c>
      <c r="D78" s="12">
        <f>D79+D80+D81+D82</f>
        <v>18.5</v>
      </c>
      <c r="E78" s="12">
        <f>E79+E80+E81+E82</f>
        <v>0</v>
      </c>
      <c r="F78" s="12">
        <f t="shared" si="18"/>
        <v>21.2</v>
      </c>
      <c r="G78" s="12">
        <f t="shared" ref="G78:H78" si="20">G79+G80+G81+G82</f>
        <v>21.2</v>
      </c>
      <c r="H78" s="12">
        <f t="shared" si="20"/>
        <v>0</v>
      </c>
      <c r="I78" s="12">
        <f t="shared" si="19"/>
        <v>25</v>
      </c>
      <c r="J78" s="12">
        <f t="shared" ref="J78:K78" si="21">J79+J80+J81+J82</f>
        <v>25</v>
      </c>
      <c r="K78" s="12">
        <f t="shared" si="21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</row>
    <row r="79" spans="1:86" ht="60.75" x14ac:dyDescent="0.25">
      <c r="A79" s="52" t="s">
        <v>143</v>
      </c>
      <c r="B79" s="47" t="s">
        <v>144</v>
      </c>
      <c r="C79" s="12">
        <f t="shared" si="17"/>
        <v>12</v>
      </c>
      <c r="D79" s="15">
        <f>'[1]Райбюд. Табл. № 5'!C60</f>
        <v>12</v>
      </c>
      <c r="E79" s="15">
        <v>0</v>
      </c>
      <c r="F79" s="12">
        <f t="shared" si="18"/>
        <v>14</v>
      </c>
      <c r="G79" s="15">
        <f>'[1]Райбюд. Табл. № 5'!D60</f>
        <v>14</v>
      </c>
      <c r="H79" s="15">
        <v>0</v>
      </c>
      <c r="I79" s="12">
        <f t="shared" si="19"/>
        <v>17</v>
      </c>
      <c r="J79" s="15">
        <f>'[1]Райбюд. Табл. № 5'!E60</f>
        <v>17</v>
      </c>
      <c r="K79" s="15"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</row>
    <row r="80" spans="1:86" ht="48.75" x14ac:dyDescent="0.25">
      <c r="A80" s="52" t="s">
        <v>145</v>
      </c>
      <c r="B80" s="47" t="s">
        <v>146</v>
      </c>
      <c r="C80" s="12">
        <f t="shared" si="17"/>
        <v>1.5</v>
      </c>
      <c r="D80" s="15">
        <f>'[1]Райбюд. Табл. № 5'!C61</f>
        <v>1.5</v>
      </c>
      <c r="E80" s="15">
        <v>0</v>
      </c>
      <c r="F80" s="12">
        <f t="shared" si="18"/>
        <v>1.7</v>
      </c>
      <c r="G80" s="15">
        <f>'[1]Райбюд. Табл. № 5'!D61</f>
        <v>1.7</v>
      </c>
      <c r="H80" s="15">
        <v>0</v>
      </c>
      <c r="I80" s="12">
        <f t="shared" si="19"/>
        <v>2</v>
      </c>
      <c r="J80" s="15">
        <f>'[1]Райбюд. Табл. № 5'!E61</f>
        <v>2</v>
      </c>
      <c r="K80" s="15"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</row>
    <row r="81" spans="1:86" ht="60.75" x14ac:dyDescent="0.25">
      <c r="A81" s="52" t="s">
        <v>147</v>
      </c>
      <c r="B81" s="47" t="s">
        <v>148</v>
      </c>
      <c r="C81" s="12">
        <f t="shared" si="17"/>
        <v>5</v>
      </c>
      <c r="D81" s="15">
        <f>'[1]Райбюд. Табл. № 5'!C62</f>
        <v>5</v>
      </c>
      <c r="E81" s="15">
        <v>0</v>
      </c>
      <c r="F81" s="12">
        <f t="shared" si="18"/>
        <v>5.5</v>
      </c>
      <c r="G81" s="15">
        <f>'[1]Райбюд. Табл. № 5'!D62</f>
        <v>5.5</v>
      </c>
      <c r="H81" s="15">
        <v>0</v>
      </c>
      <c r="I81" s="12">
        <f t="shared" si="19"/>
        <v>6</v>
      </c>
      <c r="J81" s="15">
        <f>'[1]Райбюд. Табл. № 5'!E62</f>
        <v>6</v>
      </c>
      <c r="K81" s="15"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</row>
    <row r="82" spans="1:86" ht="60.75" x14ac:dyDescent="0.25">
      <c r="A82" s="52" t="s">
        <v>149</v>
      </c>
      <c r="B82" s="47" t="s">
        <v>150</v>
      </c>
      <c r="C82" s="12">
        <f t="shared" si="17"/>
        <v>0</v>
      </c>
      <c r="D82" s="15">
        <f>'[1]Райбюд. Табл. № 5'!C63</f>
        <v>0</v>
      </c>
      <c r="E82" s="15">
        <v>0</v>
      </c>
      <c r="F82" s="12">
        <f t="shared" si="18"/>
        <v>0</v>
      </c>
      <c r="G82" s="15">
        <f>'[1]Райбюд. Табл. № 5'!D63</f>
        <v>0</v>
      </c>
      <c r="H82" s="15">
        <v>0</v>
      </c>
      <c r="I82" s="12">
        <f t="shared" si="19"/>
        <v>0</v>
      </c>
      <c r="J82" s="15">
        <f>'[1]Райбюд. Табл. № 5'!E63</f>
        <v>0</v>
      </c>
      <c r="K82" s="15"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:86" ht="48.75" x14ac:dyDescent="0.25">
      <c r="A83" s="50" t="s">
        <v>151</v>
      </c>
      <c r="B83" s="51" t="s">
        <v>152</v>
      </c>
      <c r="C83" s="12">
        <f t="shared" si="17"/>
        <v>0</v>
      </c>
      <c r="D83" s="12">
        <f>D84+D85</f>
        <v>0</v>
      </c>
      <c r="E83" s="12">
        <f>E84+E85</f>
        <v>0</v>
      </c>
      <c r="F83" s="12">
        <f t="shared" si="18"/>
        <v>0</v>
      </c>
      <c r="G83" s="12">
        <f t="shared" ref="G83:H83" si="22">G84+G85</f>
        <v>0</v>
      </c>
      <c r="H83" s="12">
        <f t="shared" si="22"/>
        <v>0</v>
      </c>
      <c r="I83" s="12">
        <f t="shared" si="19"/>
        <v>0</v>
      </c>
      <c r="J83" s="12">
        <f t="shared" ref="J83:K83" si="23">J84+J85</f>
        <v>0</v>
      </c>
      <c r="K83" s="12">
        <f t="shared" si="23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</row>
    <row r="84" spans="1:86" ht="51.75" customHeight="1" x14ac:dyDescent="0.25">
      <c r="A84" s="53" t="s">
        <v>153</v>
      </c>
      <c r="B84" s="49" t="s">
        <v>154</v>
      </c>
      <c r="C84" s="12">
        <f t="shared" si="17"/>
        <v>0</v>
      </c>
      <c r="D84" s="15">
        <f>'[1]Райбюд. Табл. № 5'!C65</f>
        <v>0</v>
      </c>
      <c r="E84" s="15">
        <v>0</v>
      </c>
      <c r="F84" s="12">
        <f t="shared" si="18"/>
        <v>0</v>
      </c>
      <c r="G84" s="15">
        <f>'[1]Райбюд. Табл. № 5'!D65</f>
        <v>0</v>
      </c>
      <c r="H84" s="15">
        <v>0</v>
      </c>
      <c r="I84" s="12">
        <f t="shared" si="19"/>
        <v>0</v>
      </c>
      <c r="J84" s="15">
        <f>'[1]Райбюд. Табл. № 5'!E65</f>
        <v>0</v>
      </c>
      <c r="K84" s="15"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</row>
    <row r="85" spans="1:86" ht="51.75" customHeight="1" x14ac:dyDescent="0.25">
      <c r="A85" s="53" t="s">
        <v>155</v>
      </c>
      <c r="B85" s="49" t="s">
        <v>156</v>
      </c>
      <c r="C85" s="12">
        <f t="shared" si="17"/>
        <v>0</v>
      </c>
      <c r="D85" s="15">
        <f>'[1]Райбюд. Табл. № 5'!C66</f>
        <v>0</v>
      </c>
      <c r="E85" s="15">
        <v>0</v>
      </c>
      <c r="F85" s="12">
        <f t="shared" si="18"/>
        <v>0</v>
      </c>
      <c r="G85" s="15">
        <f>'[1]Райбюд. Табл. № 5'!D66</f>
        <v>0</v>
      </c>
      <c r="H85" s="15">
        <v>0</v>
      </c>
      <c r="I85" s="12">
        <f t="shared" si="19"/>
        <v>0</v>
      </c>
      <c r="J85" s="15">
        <f>'[1]Райбюд. Табл. № 5'!E66</f>
        <v>0</v>
      </c>
      <c r="K85" s="15"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</row>
    <row r="86" spans="1:86" ht="36.75" x14ac:dyDescent="0.25">
      <c r="A86" s="50" t="s">
        <v>157</v>
      </c>
      <c r="B86" s="51" t="s">
        <v>158</v>
      </c>
      <c r="C86" s="12">
        <f t="shared" si="17"/>
        <v>35</v>
      </c>
      <c r="D86" s="12">
        <f>D87+D88</f>
        <v>35</v>
      </c>
      <c r="E86" s="12">
        <f>E87+E88</f>
        <v>0</v>
      </c>
      <c r="F86" s="12">
        <f t="shared" si="18"/>
        <v>38</v>
      </c>
      <c r="G86" s="12">
        <f t="shared" ref="G86:H86" si="24">G87+G88</f>
        <v>38</v>
      </c>
      <c r="H86" s="12">
        <f t="shared" si="24"/>
        <v>0</v>
      </c>
      <c r="I86" s="12">
        <f t="shared" si="19"/>
        <v>41</v>
      </c>
      <c r="J86" s="12">
        <f t="shared" ref="J86:K86" si="25">J87+J88</f>
        <v>41</v>
      </c>
      <c r="K86" s="12">
        <f t="shared" si="25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</row>
    <row r="87" spans="1:86" ht="48.75" x14ac:dyDescent="0.25">
      <c r="A87" s="53" t="s">
        <v>159</v>
      </c>
      <c r="B87" s="49" t="s">
        <v>160</v>
      </c>
      <c r="C87" s="12">
        <f t="shared" si="17"/>
        <v>35</v>
      </c>
      <c r="D87" s="15">
        <f>'[1]Райбюд. Табл. № 5'!C68</f>
        <v>35</v>
      </c>
      <c r="E87" s="15">
        <v>0</v>
      </c>
      <c r="F87" s="12">
        <f t="shared" si="18"/>
        <v>38</v>
      </c>
      <c r="G87" s="15">
        <f>'[1]Райбюд. Табл. № 5'!D68</f>
        <v>38</v>
      </c>
      <c r="H87" s="15">
        <v>0</v>
      </c>
      <c r="I87" s="12">
        <f t="shared" si="19"/>
        <v>41</v>
      </c>
      <c r="J87" s="15">
        <f>'[1]Райбюд. Табл. № 5'!E68</f>
        <v>41</v>
      </c>
      <c r="K87" s="15"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</row>
    <row r="88" spans="1:86" ht="48.75" x14ac:dyDescent="0.25">
      <c r="A88" s="53" t="s">
        <v>159</v>
      </c>
      <c r="B88" s="49" t="s">
        <v>161</v>
      </c>
      <c r="C88" s="12">
        <f t="shared" si="17"/>
        <v>0</v>
      </c>
      <c r="D88" s="15">
        <f>'[1]Райбюд. Табл. № 5'!C69</f>
        <v>0</v>
      </c>
      <c r="E88" s="15">
        <v>0</v>
      </c>
      <c r="F88" s="12">
        <f t="shared" si="18"/>
        <v>0</v>
      </c>
      <c r="G88" s="15">
        <f>'[1]Райбюд. Табл. № 5'!D69</f>
        <v>0</v>
      </c>
      <c r="H88" s="15">
        <v>0</v>
      </c>
      <c r="I88" s="12">
        <f t="shared" si="19"/>
        <v>0</v>
      </c>
      <c r="J88" s="15">
        <f>'[1]Райбюд. Табл. № 5'!E69</f>
        <v>0</v>
      </c>
      <c r="K88" s="15"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</row>
    <row r="89" spans="1:86" ht="36.75" x14ac:dyDescent="0.25">
      <c r="A89" s="50" t="s">
        <v>162</v>
      </c>
      <c r="B89" s="51" t="s">
        <v>163</v>
      </c>
      <c r="C89" s="12">
        <f t="shared" si="17"/>
        <v>43</v>
      </c>
      <c r="D89" s="12">
        <f>D90+D91</f>
        <v>43</v>
      </c>
      <c r="E89" s="12">
        <f>E90+E91</f>
        <v>0</v>
      </c>
      <c r="F89" s="12">
        <f t="shared" si="18"/>
        <v>45</v>
      </c>
      <c r="G89" s="12">
        <f t="shared" ref="G89:H89" si="26">G90+G91</f>
        <v>45</v>
      </c>
      <c r="H89" s="12">
        <f t="shared" si="26"/>
        <v>0</v>
      </c>
      <c r="I89" s="12">
        <f t="shared" si="19"/>
        <v>47</v>
      </c>
      <c r="J89" s="12">
        <f t="shared" ref="J89:K89" si="27">J90+J91</f>
        <v>47</v>
      </c>
      <c r="K89" s="12">
        <f t="shared" si="2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</row>
    <row r="90" spans="1:86" ht="36.75" x14ac:dyDescent="0.25">
      <c r="A90" s="53" t="s">
        <v>162</v>
      </c>
      <c r="B90" s="49" t="s">
        <v>164</v>
      </c>
      <c r="C90" s="12">
        <f t="shared" si="17"/>
        <v>43</v>
      </c>
      <c r="D90" s="15">
        <f>'[1]Райбюд. Табл. № 5'!C71</f>
        <v>43</v>
      </c>
      <c r="E90" s="15">
        <v>0</v>
      </c>
      <c r="F90" s="12">
        <f t="shared" si="18"/>
        <v>45</v>
      </c>
      <c r="G90" s="15">
        <f>'[1]Райбюд. Табл. № 5'!D71</f>
        <v>45</v>
      </c>
      <c r="H90" s="15">
        <v>0</v>
      </c>
      <c r="I90" s="12">
        <f t="shared" si="19"/>
        <v>47</v>
      </c>
      <c r="J90" s="15">
        <f>'[1]Райбюд. Табл. № 5'!E71</f>
        <v>47</v>
      </c>
      <c r="K90" s="15"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</row>
    <row r="91" spans="1:86" ht="60" x14ac:dyDescent="0.25">
      <c r="A91" s="54" t="s">
        <v>165</v>
      </c>
      <c r="B91" s="49" t="s">
        <v>166</v>
      </c>
      <c r="C91" s="12">
        <f t="shared" si="17"/>
        <v>0</v>
      </c>
      <c r="D91" s="15">
        <f>'[1]Райбюд. Табл. № 5'!C72</f>
        <v>0</v>
      </c>
      <c r="E91" s="15">
        <v>0</v>
      </c>
      <c r="F91" s="12">
        <f t="shared" si="18"/>
        <v>0</v>
      </c>
      <c r="G91" s="15">
        <f>'[1]Райбюд. Табл. № 5'!D72</f>
        <v>0</v>
      </c>
      <c r="H91" s="15">
        <v>0</v>
      </c>
      <c r="I91" s="12">
        <f t="shared" si="19"/>
        <v>0</v>
      </c>
      <c r="J91" s="15">
        <f>'[1]Райбюд. Табл. № 5'!E72</f>
        <v>0</v>
      </c>
      <c r="K91" s="15"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</row>
    <row r="92" spans="1:86" ht="39" x14ac:dyDescent="0.25">
      <c r="A92" s="55" t="s">
        <v>167</v>
      </c>
      <c r="B92" s="51" t="s">
        <v>168</v>
      </c>
      <c r="C92" s="12">
        <f t="shared" si="17"/>
        <v>20</v>
      </c>
      <c r="D92" s="12">
        <f>D93</f>
        <v>20</v>
      </c>
      <c r="E92" s="12">
        <f>E93</f>
        <v>0</v>
      </c>
      <c r="F92" s="12">
        <f t="shared" si="18"/>
        <v>22</v>
      </c>
      <c r="G92" s="12">
        <f t="shared" ref="G92:H92" si="28">G93</f>
        <v>22</v>
      </c>
      <c r="H92" s="12">
        <f t="shared" si="28"/>
        <v>0</v>
      </c>
      <c r="I92" s="12">
        <f t="shared" si="19"/>
        <v>23</v>
      </c>
      <c r="J92" s="12">
        <f t="shared" ref="J92:K92" si="29">J93</f>
        <v>23</v>
      </c>
      <c r="K92" s="12">
        <f t="shared" si="29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</row>
    <row r="93" spans="1:86" ht="39" x14ac:dyDescent="0.25">
      <c r="A93" s="20" t="s">
        <v>167</v>
      </c>
      <c r="B93" s="49" t="s">
        <v>169</v>
      </c>
      <c r="C93" s="12">
        <f t="shared" si="17"/>
        <v>20</v>
      </c>
      <c r="D93" s="15">
        <f>'[1]Райбюд. Табл. № 5'!C74</f>
        <v>20</v>
      </c>
      <c r="E93" s="15">
        <v>0</v>
      </c>
      <c r="F93" s="12">
        <f t="shared" si="18"/>
        <v>22</v>
      </c>
      <c r="G93" s="15">
        <f>'[1]Райбюд. Табл. № 5'!D74</f>
        <v>22</v>
      </c>
      <c r="H93" s="15">
        <v>0</v>
      </c>
      <c r="I93" s="12">
        <f t="shared" si="19"/>
        <v>23</v>
      </c>
      <c r="J93" s="15">
        <f>'[1]Райбюд. Табл. № 5'!E74</f>
        <v>23</v>
      </c>
      <c r="K93" s="15"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</row>
    <row r="94" spans="1:86" ht="51.75" x14ac:dyDescent="0.25">
      <c r="A94" s="55" t="s">
        <v>170</v>
      </c>
      <c r="B94" s="51" t="s">
        <v>171</v>
      </c>
      <c r="C94" s="12">
        <f>SUM(D94:E94)</f>
        <v>48.3</v>
      </c>
      <c r="D94" s="12">
        <f>D95+D96+D97+D98</f>
        <v>48.3</v>
      </c>
      <c r="E94" s="12">
        <f>E95+E96+E97+E98</f>
        <v>0</v>
      </c>
      <c r="F94" s="12">
        <f t="shared" si="18"/>
        <v>54.7</v>
      </c>
      <c r="G94" s="12">
        <f t="shared" ref="G94:H94" si="30">G95+G96+G97+G98</f>
        <v>54.7</v>
      </c>
      <c r="H94" s="12">
        <f t="shared" si="30"/>
        <v>0</v>
      </c>
      <c r="I94" s="12">
        <f t="shared" si="19"/>
        <v>58</v>
      </c>
      <c r="J94" s="12">
        <f>J95+J96+J97+J98</f>
        <v>58</v>
      </c>
      <c r="K94" s="12">
        <f>K95+K96+K97+K98</f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</row>
    <row r="95" spans="1:86" ht="48" x14ac:dyDescent="0.25">
      <c r="A95" s="56" t="s">
        <v>172</v>
      </c>
      <c r="B95" s="47" t="s">
        <v>173</v>
      </c>
      <c r="C95" s="32">
        <f>SUM(D95:E95)</f>
        <v>0.5</v>
      </c>
      <c r="D95" s="15">
        <f>'[1]Райбюд. Табл. № 5'!C76</f>
        <v>0.5</v>
      </c>
      <c r="E95" s="15">
        <v>0</v>
      </c>
      <c r="F95" s="12">
        <f t="shared" si="18"/>
        <v>0.7</v>
      </c>
      <c r="G95" s="15">
        <f>'[1]Райбюд. Табл. № 5'!D76</f>
        <v>0.7</v>
      </c>
      <c r="H95" s="15">
        <v>0</v>
      </c>
      <c r="I95" s="12">
        <f t="shared" si="19"/>
        <v>1</v>
      </c>
      <c r="J95" s="15">
        <f>'[1]Райбюд. Табл. № 5'!E76</f>
        <v>1</v>
      </c>
      <c r="K95" s="15"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</row>
    <row r="96" spans="1:86" ht="39" x14ac:dyDescent="0.25">
      <c r="A96" s="36" t="s">
        <v>170</v>
      </c>
      <c r="B96" s="47" t="s">
        <v>174</v>
      </c>
      <c r="C96" s="32">
        <f t="shared" si="17"/>
        <v>9</v>
      </c>
      <c r="D96" s="15">
        <f>'[1]Райбюд. Табл. № 5'!C77</f>
        <v>9</v>
      </c>
      <c r="E96" s="15">
        <v>0</v>
      </c>
      <c r="F96" s="12">
        <f t="shared" si="18"/>
        <v>9.5</v>
      </c>
      <c r="G96" s="15">
        <f>'[1]Райбюд. Табл. № 5'!D77</f>
        <v>9.5</v>
      </c>
      <c r="H96" s="15">
        <v>0</v>
      </c>
      <c r="I96" s="12">
        <f t="shared" si="19"/>
        <v>10</v>
      </c>
      <c r="J96" s="15">
        <f>'[1]Райбюд. Табл. № 5'!E77</f>
        <v>10</v>
      </c>
      <c r="K96" s="15"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</row>
    <row r="97" spans="1:86" ht="39" x14ac:dyDescent="0.25">
      <c r="A97" s="36" t="s">
        <v>170</v>
      </c>
      <c r="B97" s="47" t="s">
        <v>175</v>
      </c>
      <c r="C97" s="32">
        <f t="shared" si="17"/>
        <v>0.8</v>
      </c>
      <c r="D97" s="15">
        <f>'[1]Райбюд. Табл. № 5'!C78</f>
        <v>0.8</v>
      </c>
      <c r="E97" s="15">
        <v>0</v>
      </c>
      <c r="F97" s="12">
        <f t="shared" si="18"/>
        <v>1.5</v>
      </c>
      <c r="G97" s="15">
        <f>'[1]Райбюд. Табл. № 5'!D78</f>
        <v>1.5</v>
      </c>
      <c r="H97" s="15">
        <v>0</v>
      </c>
      <c r="I97" s="12">
        <f t="shared" si="19"/>
        <v>2</v>
      </c>
      <c r="J97" s="15">
        <f>'[1]Райбюд. Табл. № 5'!E78</f>
        <v>2</v>
      </c>
      <c r="K97" s="15"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</row>
    <row r="98" spans="1:86" ht="60.75" x14ac:dyDescent="0.25">
      <c r="A98" s="52" t="s">
        <v>149</v>
      </c>
      <c r="B98" s="47" t="s">
        <v>176</v>
      </c>
      <c r="C98" s="32">
        <f t="shared" si="17"/>
        <v>38</v>
      </c>
      <c r="D98" s="15">
        <f>'[1]Райбюд. Табл. № 5'!C79</f>
        <v>38</v>
      </c>
      <c r="E98" s="15">
        <v>0</v>
      </c>
      <c r="F98" s="12">
        <f t="shared" si="18"/>
        <v>43</v>
      </c>
      <c r="G98" s="15">
        <f>'[1]Райбюд. Табл. № 5'!D79</f>
        <v>43</v>
      </c>
      <c r="H98" s="15">
        <v>0</v>
      </c>
      <c r="I98" s="12">
        <f t="shared" si="19"/>
        <v>45</v>
      </c>
      <c r="J98" s="15">
        <f>'[1]Райбюд. Табл. № 5'!E79</f>
        <v>45</v>
      </c>
      <c r="K98" s="15"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</row>
    <row r="99" spans="1:86" ht="36.75" x14ac:dyDescent="0.25">
      <c r="A99" s="57" t="s">
        <v>177</v>
      </c>
      <c r="B99" s="58" t="s">
        <v>178</v>
      </c>
      <c r="C99" s="32">
        <f t="shared" si="17"/>
        <v>3</v>
      </c>
      <c r="D99" s="12">
        <f>D101+D100</f>
        <v>3</v>
      </c>
      <c r="E99" s="12">
        <f>E101+E100</f>
        <v>0</v>
      </c>
      <c r="F99" s="12">
        <f t="shared" si="18"/>
        <v>4</v>
      </c>
      <c r="G99" s="12">
        <f t="shared" ref="G99:H99" si="31">G101+G100</f>
        <v>4</v>
      </c>
      <c r="H99" s="12">
        <f t="shared" si="31"/>
        <v>0</v>
      </c>
      <c r="I99" s="12">
        <f t="shared" si="19"/>
        <v>4.7</v>
      </c>
      <c r="J99" s="12">
        <f t="shared" ref="J99:K99" si="32">J101+J100</f>
        <v>4.7</v>
      </c>
      <c r="K99" s="12">
        <f t="shared" si="32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</row>
    <row r="100" spans="1:86" ht="96" x14ac:dyDescent="0.25">
      <c r="A100" s="59" t="s">
        <v>179</v>
      </c>
      <c r="B100" s="49" t="s">
        <v>180</v>
      </c>
      <c r="C100" s="32">
        <f t="shared" si="17"/>
        <v>2.5</v>
      </c>
      <c r="D100" s="15">
        <f>'[1]Райбюд. Табл. № 5'!C81</f>
        <v>2.5</v>
      </c>
      <c r="E100" s="15">
        <v>0</v>
      </c>
      <c r="F100" s="12">
        <f t="shared" si="18"/>
        <v>3</v>
      </c>
      <c r="G100" s="15">
        <f>'[1]Райбюд. Табл. № 5'!D81</f>
        <v>3</v>
      </c>
      <c r="H100" s="15">
        <v>0</v>
      </c>
      <c r="I100" s="12">
        <f t="shared" si="19"/>
        <v>3.2</v>
      </c>
      <c r="J100" s="15">
        <f>'[1]Райбюд. Табл. № 5'!E81</f>
        <v>3.2</v>
      </c>
      <c r="K100" s="15"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</row>
    <row r="101" spans="1:86" ht="48" x14ac:dyDescent="0.25">
      <c r="A101" s="60" t="s">
        <v>181</v>
      </c>
      <c r="B101" s="47" t="s">
        <v>182</v>
      </c>
      <c r="C101" s="32">
        <f t="shared" si="17"/>
        <v>0.5</v>
      </c>
      <c r="D101" s="15">
        <f>'[1]Райбюд. Табл. № 5'!C82</f>
        <v>0.5</v>
      </c>
      <c r="E101" s="15">
        <v>0</v>
      </c>
      <c r="F101" s="12">
        <f t="shared" si="18"/>
        <v>1</v>
      </c>
      <c r="G101" s="15">
        <f>'[1]Райбюд. Табл. № 5'!D82</f>
        <v>1</v>
      </c>
      <c r="H101" s="15">
        <v>0</v>
      </c>
      <c r="I101" s="12">
        <f t="shared" si="19"/>
        <v>1.5</v>
      </c>
      <c r="J101" s="15">
        <f>'[1]Райбюд. Табл. № 5'!E82</f>
        <v>1.5</v>
      </c>
      <c r="K101" s="15"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</row>
    <row r="102" spans="1:86" ht="39" x14ac:dyDescent="0.25">
      <c r="A102" s="55" t="s">
        <v>183</v>
      </c>
      <c r="B102" s="51" t="s">
        <v>184</v>
      </c>
      <c r="C102" s="12">
        <f t="shared" si="17"/>
        <v>218</v>
      </c>
      <c r="D102" s="12">
        <f>D103+D104+D105+D106</f>
        <v>218</v>
      </c>
      <c r="E102" s="12">
        <f>E103+E104+E105+E106</f>
        <v>0</v>
      </c>
      <c r="F102" s="12">
        <f t="shared" si="18"/>
        <v>224</v>
      </c>
      <c r="G102" s="12">
        <f t="shared" ref="G102:H102" si="33">G103+G104+G105+G106</f>
        <v>224</v>
      </c>
      <c r="H102" s="12">
        <f t="shared" si="33"/>
        <v>0</v>
      </c>
      <c r="I102" s="12">
        <f t="shared" si="19"/>
        <v>232</v>
      </c>
      <c r="J102" s="12">
        <f t="shared" ref="J102:K102" si="34">J103+J104+J105+J106</f>
        <v>232</v>
      </c>
      <c r="K102" s="12">
        <f t="shared" si="34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</row>
    <row r="103" spans="1:86" ht="96" x14ac:dyDescent="0.25">
      <c r="A103" s="59" t="s">
        <v>185</v>
      </c>
      <c r="B103" s="49" t="s">
        <v>186</v>
      </c>
      <c r="C103" s="12">
        <f t="shared" si="17"/>
        <v>115</v>
      </c>
      <c r="D103" s="15">
        <f>'[1]Райбюд. Табл. № 5'!C84</f>
        <v>115</v>
      </c>
      <c r="E103" s="15">
        <v>0</v>
      </c>
      <c r="F103" s="12">
        <f t="shared" si="18"/>
        <v>117</v>
      </c>
      <c r="G103" s="15">
        <f>'[1]Райбюд. Табл. № 5'!D84</f>
        <v>117</v>
      </c>
      <c r="H103" s="15">
        <v>0</v>
      </c>
      <c r="I103" s="12">
        <f t="shared" si="19"/>
        <v>120</v>
      </c>
      <c r="J103" s="15">
        <f>'[1]Райбюд. Табл. № 5'!E84</f>
        <v>120</v>
      </c>
      <c r="K103" s="15"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</row>
    <row r="104" spans="1:86" ht="48" x14ac:dyDescent="0.25">
      <c r="A104" s="59" t="s">
        <v>187</v>
      </c>
      <c r="B104" s="49" t="s">
        <v>188</v>
      </c>
      <c r="C104" s="12">
        <f t="shared" si="17"/>
        <v>8</v>
      </c>
      <c r="D104" s="15">
        <f>'[1]Райбюд. Табл. № 5'!C85</f>
        <v>8</v>
      </c>
      <c r="E104" s="15">
        <v>0</v>
      </c>
      <c r="F104" s="12">
        <f t="shared" si="18"/>
        <v>10</v>
      </c>
      <c r="G104" s="15">
        <f>'[1]Райбюд. Табл. № 5'!D85</f>
        <v>10</v>
      </c>
      <c r="H104" s="15">
        <v>0</v>
      </c>
      <c r="I104" s="12">
        <f t="shared" si="19"/>
        <v>12</v>
      </c>
      <c r="J104" s="15">
        <f>'[1]Райбюд. Табл. № 5'!E85</f>
        <v>12</v>
      </c>
      <c r="K104" s="15"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</row>
    <row r="105" spans="1:86" ht="72" x14ac:dyDescent="0.25">
      <c r="A105" s="59" t="s">
        <v>189</v>
      </c>
      <c r="B105" s="49" t="s">
        <v>190</v>
      </c>
      <c r="C105" s="12">
        <f t="shared" si="17"/>
        <v>95</v>
      </c>
      <c r="D105" s="15">
        <f>'[1]Райбюд. Табл. № 5'!C86</f>
        <v>95</v>
      </c>
      <c r="E105" s="15">
        <v>0</v>
      </c>
      <c r="F105" s="12">
        <f t="shared" si="18"/>
        <v>97</v>
      </c>
      <c r="G105" s="15">
        <f>'[1]Райбюд. Табл. № 5'!D86</f>
        <v>97</v>
      </c>
      <c r="H105" s="15">
        <v>0</v>
      </c>
      <c r="I105" s="12">
        <f t="shared" si="19"/>
        <v>100</v>
      </c>
      <c r="J105" s="15">
        <f>'[1]Райбюд. Табл. № 5'!E86</f>
        <v>100</v>
      </c>
      <c r="K105" s="15"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</row>
    <row r="106" spans="1:86" ht="48" x14ac:dyDescent="0.25">
      <c r="A106" s="59" t="s">
        <v>191</v>
      </c>
      <c r="B106" s="49" t="s">
        <v>192</v>
      </c>
      <c r="C106" s="12">
        <f t="shared" si="17"/>
        <v>0</v>
      </c>
      <c r="D106" s="15">
        <f>'[1]Райбюд. Табл. № 5'!C87</f>
        <v>0</v>
      </c>
      <c r="E106" s="15">
        <v>0</v>
      </c>
      <c r="F106" s="12">
        <f t="shared" si="18"/>
        <v>0</v>
      </c>
      <c r="G106" s="15">
        <f>'[1]Райбюд. Табл. № 5'!D87</f>
        <v>0</v>
      </c>
      <c r="H106" s="15">
        <v>0</v>
      </c>
      <c r="I106" s="12">
        <f t="shared" si="19"/>
        <v>0</v>
      </c>
      <c r="J106" s="15">
        <f>'[1]Райбюд. Табл. № 5'!E87</f>
        <v>0</v>
      </c>
      <c r="K106" s="15"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</row>
    <row r="107" spans="1:86" ht="36.75" x14ac:dyDescent="0.25">
      <c r="A107" s="50" t="s">
        <v>193</v>
      </c>
      <c r="B107" s="51" t="s">
        <v>194</v>
      </c>
      <c r="C107" s="12">
        <f t="shared" si="17"/>
        <v>212.5</v>
      </c>
      <c r="D107" s="12">
        <f>D108+D109+D110+D111</f>
        <v>212.5</v>
      </c>
      <c r="E107" s="12">
        <f>E108+E109+E110+E111</f>
        <v>0</v>
      </c>
      <c r="F107" s="12">
        <f t="shared" si="18"/>
        <v>222</v>
      </c>
      <c r="G107" s="12">
        <f t="shared" ref="G107:H107" si="35">G108+G109+G110+G111</f>
        <v>222</v>
      </c>
      <c r="H107" s="12">
        <f t="shared" si="35"/>
        <v>0</v>
      </c>
      <c r="I107" s="12">
        <f t="shared" si="19"/>
        <v>235</v>
      </c>
      <c r="J107" s="12">
        <f t="shared" ref="J107:K107" si="36">J108+J109+J110+J111</f>
        <v>235</v>
      </c>
      <c r="K107" s="12">
        <f t="shared" si="36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</row>
    <row r="108" spans="1:86" ht="60" x14ac:dyDescent="0.25">
      <c r="A108" s="59" t="s">
        <v>195</v>
      </c>
      <c r="B108" s="49" t="s">
        <v>196</v>
      </c>
      <c r="C108" s="12">
        <f t="shared" si="17"/>
        <v>20</v>
      </c>
      <c r="D108" s="15">
        <f>'[1]Райбюд. Табл. № 5'!C89</f>
        <v>20</v>
      </c>
      <c r="E108" s="15">
        <v>0</v>
      </c>
      <c r="F108" s="12">
        <f t="shared" si="18"/>
        <v>22</v>
      </c>
      <c r="G108" s="15">
        <f>'[1]Райбюд. Табл. № 5'!D89</f>
        <v>22</v>
      </c>
      <c r="H108" s="15">
        <v>0</v>
      </c>
      <c r="I108" s="12">
        <f t="shared" si="19"/>
        <v>25</v>
      </c>
      <c r="J108" s="15">
        <f>'[1]Райбюд. Табл. № 5'!E89</f>
        <v>25</v>
      </c>
      <c r="K108" s="15"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</row>
    <row r="109" spans="1:86" ht="132" x14ac:dyDescent="0.25">
      <c r="A109" s="59" t="s">
        <v>197</v>
      </c>
      <c r="B109" s="49" t="s">
        <v>198</v>
      </c>
      <c r="C109" s="12">
        <f t="shared" si="17"/>
        <v>20</v>
      </c>
      <c r="D109" s="15">
        <f>'[1]Райбюд. Табл. № 5'!C90</f>
        <v>20</v>
      </c>
      <c r="E109" s="15">
        <v>0</v>
      </c>
      <c r="F109" s="12">
        <f t="shared" si="18"/>
        <v>23</v>
      </c>
      <c r="G109" s="15">
        <f>'[1]Райбюд. Табл. № 5'!D90</f>
        <v>23</v>
      </c>
      <c r="H109" s="15">
        <v>0</v>
      </c>
      <c r="I109" s="12">
        <f t="shared" si="19"/>
        <v>27</v>
      </c>
      <c r="J109" s="15">
        <f>'[1]Райбюд. Табл. № 5'!E90</f>
        <v>27</v>
      </c>
      <c r="K109" s="15"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</row>
    <row r="110" spans="1:86" ht="48.75" x14ac:dyDescent="0.25">
      <c r="A110" s="53" t="s">
        <v>199</v>
      </c>
      <c r="B110" s="49" t="s">
        <v>200</v>
      </c>
      <c r="C110" s="12">
        <f t="shared" si="17"/>
        <v>165</v>
      </c>
      <c r="D110" s="15">
        <f>'[1]Райбюд. Табл. № 5'!C91</f>
        <v>165</v>
      </c>
      <c r="E110" s="15">
        <v>0</v>
      </c>
      <c r="F110" s="12">
        <f t="shared" si="18"/>
        <v>167</v>
      </c>
      <c r="G110" s="15">
        <f>'[1]Райбюд. Табл. № 5'!D91</f>
        <v>167</v>
      </c>
      <c r="H110" s="15">
        <v>0</v>
      </c>
      <c r="I110" s="12">
        <f t="shared" si="19"/>
        <v>170</v>
      </c>
      <c r="J110" s="15">
        <f>'[1]Райбюд. Табл. № 5'!E91</f>
        <v>170</v>
      </c>
      <c r="K110" s="15"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</row>
    <row r="111" spans="1:86" ht="36.75" x14ac:dyDescent="0.25">
      <c r="A111" s="53" t="s">
        <v>193</v>
      </c>
      <c r="B111" s="49" t="s">
        <v>201</v>
      </c>
      <c r="C111" s="12">
        <f t="shared" si="17"/>
        <v>7.5</v>
      </c>
      <c r="D111" s="15">
        <f>'[1]Райбюд. Табл. № 5'!C92</f>
        <v>7.5</v>
      </c>
      <c r="E111" s="15">
        <v>0</v>
      </c>
      <c r="F111" s="12">
        <f t="shared" si="18"/>
        <v>10</v>
      </c>
      <c r="G111" s="15">
        <f>'[1]Райбюд. Табл. № 5'!D92</f>
        <v>10</v>
      </c>
      <c r="H111" s="15">
        <v>0</v>
      </c>
      <c r="I111" s="12">
        <f t="shared" si="19"/>
        <v>13</v>
      </c>
      <c r="J111" s="15">
        <f>'[1]Райбюд. Табл. № 5'!E92</f>
        <v>13</v>
      </c>
      <c r="K111" s="15"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</row>
    <row r="112" spans="1:86" ht="15.75" x14ac:dyDescent="0.25">
      <c r="A112" s="55" t="s">
        <v>202</v>
      </c>
      <c r="B112" s="51" t="s">
        <v>203</v>
      </c>
      <c r="C112" s="12">
        <f t="shared" si="17"/>
        <v>45</v>
      </c>
      <c r="D112" s="12">
        <f>D113+D114+D115+D117+D118</f>
        <v>45</v>
      </c>
      <c r="E112" s="12">
        <f>E113+E114+E115+E117+E118</f>
        <v>0</v>
      </c>
      <c r="F112" s="12">
        <f t="shared" si="18"/>
        <v>47</v>
      </c>
      <c r="G112" s="12">
        <f t="shared" ref="G112:H112" si="37">G113+G114+G115+G117+G118</f>
        <v>47</v>
      </c>
      <c r="H112" s="12">
        <f t="shared" si="37"/>
        <v>0</v>
      </c>
      <c r="I112" s="12">
        <f t="shared" si="19"/>
        <v>50</v>
      </c>
      <c r="J112" s="12">
        <f t="shared" ref="J112:K112" si="38">J113+J114+J115+J117+J118</f>
        <v>50</v>
      </c>
      <c r="K112" s="12">
        <f t="shared" si="38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</row>
    <row r="113" spans="1:86" ht="39" x14ac:dyDescent="0.25">
      <c r="A113" s="20" t="s">
        <v>204</v>
      </c>
      <c r="B113" s="49" t="s">
        <v>205</v>
      </c>
      <c r="C113" s="12">
        <f t="shared" si="17"/>
        <v>0</v>
      </c>
      <c r="D113" s="15">
        <f>'[1]Райбюд. Табл. № 5'!C94</f>
        <v>0</v>
      </c>
      <c r="E113" s="15">
        <v>0</v>
      </c>
      <c r="F113" s="12">
        <f t="shared" si="18"/>
        <v>0</v>
      </c>
      <c r="G113" s="15">
        <f>'[1]Райбюд. Табл. № 5'!D94</f>
        <v>0</v>
      </c>
      <c r="H113" s="15">
        <v>0</v>
      </c>
      <c r="I113" s="12">
        <f t="shared" si="19"/>
        <v>0</v>
      </c>
      <c r="J113" s="15">
        <f>'[1]Райбюд. Табл. № 5'!E94</f>
        <v>0</v>
      </c>
      <c r="K113" s="15"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</row>
    <row r="114" spans="1:86" ht="39" x14ac:dyDescent="0.25">
      <c r="A114" s="20" t="s">
        <v>204</v>
      </c>
      <c r="B114" s="49" t="s">
        <v>206</v>
      </c>
      <c r="C114" s="12">
        <f t="shared" si="17"/>
        <v>45</v>
      </c>
      <c r="D114" s="15">
        <f>'[1]Райбюд. Табл. № 5'!C95</f>
        <v>45</v>
      </c>
      <c r="E114" s="15">
        <v>0</v>
      </c>
      <c r="F114" s="12">
        <f t="shared" si="18"/>
        <v>47</v>
      </c>
      <c r="G114" s="15">
        <f>'[1]Райбюд. Табл. № 5'!D95</f>
        <v>47</v>
      </c>
      <c r="H114" s="15">
        <v>0</v>
      </c>
      <c r="I114" s="12">
        <f t="shared" si="19"/>
        <v>50</v>
      </c>
      <c r="J114" s="15">
        <f>'[1]Райбюд. Табл. № 5'!E95</f>
        <v>50</v>
      </c>
      <c r="K114" s="15"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</row>
    <row r="115" spans="1:86" ht="48.75" x14ac:dyDescent="0.25">
      <c r="A115" s="57" t="s">
        <v>207</v>
      </c>
      <c r="B115" s="58" t="s">
        <v>208</v>
      </c>
      <c r="C115" s="12">
        <f t="shared" si="17"/>
        <v>0</v>
      </c>
      <c r="D115" s="12">
        <f>D116</f>
        <v>0</v>
      </c>
      <c r="E115" s="12">
        <f>E116</f>
        <v>0</v>
      </c>
      <c r="F115" s="12">
        <f t="shared" si="18"/>
        <v>0</v>
      </c>
      <c r="G115" s="12">
        <f t="shared" ref="G115:H115" si="39">G116</f>
        <v>0</v>
      </c>
      <c r="H115" s="12">
        <f t="shared" si="39"/>
        <v>0</v>
      </c>
      <c r="I115" s="12">
        <f t="shared" si="19"/>
        <v>0</v>
      </c>
      <c r="J115" s="12">
        <f t="shared" ref="J115:K115" si="40">J116</f>
        <v>0</v>
      </c>
      <c r="K115" s="12">
        <f t="shared" si="40"/>
        <v>0</v>
      </c>
      <c r="L115" s="6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</row>
    <row r="116" spans="1:86" ht="39.75" customHeight="1" x14ac:dyDescent="0.25">
      <c r="A116" s="20" t="s">
        <v>207</v>
      </c>
      <c r="B116" s="49" t="s">
        <v>209</v>
      </c>
      <c r="C116" s="12">
        <f t="shared" si="17"/>
        <v>0</v>
      </c>
      <c r="D116" s="15">
        <f>'[1]Райбюд. Табл. № 5'!C97</f>
        <v>0</v>
      </c>
      <c r="E116" s="15">
        <v>0</v>
      </c>
      <c r="F116" s="12">
        <f t="shared" si="18"/>
        <v>0</v>
      </c>
      <c r="G116" s="15">
        <f>'[1]Райбюд. Табл. № 5'!D97</f>
        <v>0</v>
      </c>
      <c r="H116" s="15">
        <v>0</v>
      </c>
      <c r="I116" s="12">
        <f t="shared" si="19"/>
        <v>0</v>
      </c>
      <c r="J116" s="15">
        <f>'[1]Райбюд. Табл. № 5'!E97</f>
        <v>0</v>
      </c>
      <c r="K116" s="15"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</row>
    <row r="117" spans="1:86" ht="39" hidden="1" x14ac:dyDescent="0.25">
      <c r="A117" s="20" t="s">
        <v>204</v>
      </c>
      <c r="B117" s="49" t="s">
        <v>210</v>
      </c>
      <c r="C117" s="12">
        <f t="shared" si="17"/>
        <v>0</v>
      </c>
      <c r="D117" s="15">
        <f>'[1]Райбюд. Табл. № 5'!C98</f>
        <v>0</v>
      </c>
      <c r="E117" s="15">
        <v>0</v>
      </c>
      <c r="F117" s="12">
        <f t="shared" si="18"/>
        <v>0</v>
      </c>
      <c r="G117" s="15">
        <f>'[1]Райбюд. Табл. № 5'!D98</f>
        <v>0</v>
      </c>
      <c r="H117" s="15">
        <v>0</v>
      </c>
      <c r="I117" s="12">
        <f t="shared" si="19"/>
        <v>0</v>
      </c>
      <c r="J117" s="15">
        <f>'[1]Райбюд. Табл. № 5'!E98</f>
        <v>0</v>
      </c>
      <c r="K117" s="15"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</row>
    <row r="118" spans="1:86" ht="51.75" hidden="1" x14ac:dyDescent="0.25">
      <c r="A118" s="20" t="s">
        <v>207</v>
      </c>
      <c r="B118" s="49" t="s">
        <v>209</v>
      </c>
      <c r="C118" s="12">
        <f t="shared" si="17"/>
        <v>0</v>
      </c>
      <c r="D118" s="15">
        <f>'[1]Райбюд. Табл. № 5'!C99</f>
        <v>0</v>
      </c>
      <c r="E118" s="15">
        <v>0</v>
      </c>
      <c r="F118" s="12">
        <f t="shared" si="18"/>
        <v>0</v>
      </c>
      <c r="G118" s="15">
        <f>'[1]Райбюд. Табл. № 5'!D99</f>
        <v>0</v>
      </c>
      <c r="H118" s="15">
        <v>0</v>
      </c>
      <c r="I118" s="12">
        <f t="shared" si="19"/>
        <v>0</v>
      </c>
      <c r="J118" s="15">
        <f>'[1]Райбюд. Табл. № 5'!E99</f>
        <v>0</v>
      </c>
      <c r="K118" s="15"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</row>
    <row r="119" spans="1:86" ht="53.25" customHeight="1" x14ac:dyDescent="0.25">
      <c r="A119" s="62" t="s">
        <v>211</v>
      </c>
      <c r="B119" s="51" t="s">
        <v>212</v>
      </c>
      <c r="C119" s="12">
        <f t="shared" si="17"/>
        <v>12</v>
      </c>
      <c r="D119" s="12">
        <f>D120</f>
        <v>12</v>
      </c>
      <c r="E119" s="12">
        <f>E120</f>
        <v>0</v>
      </c>
      <c r="F119" s="12">
        <f t="shared" si="18"/>
        <v>14</v>
      </c>
      <c r="G119" s="12">
        <f t="shared" ref="G119:H119" si="41">G120</f>
        <v>14</v>
      </c>
      <c r="H119" s="12">
        <f t="shared" si="41"/>
        <v>0</v>
      </c>
      <c r="I119" s="12">
        <f t="shared" si="19"/>
        <v>16</v>
      </c>
      <c r="J119" s="12">
        <f t="shared" ref="J119:K119" si="42">J120</f>
        <v>16</v>
      </c>
      <c r="K119" s="12">
        <f t="shared" si="42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</row>
    <row r="120" spans="1:86" ht="30" customHeight="1" x14ac:dyDescent="0.25">
      <c r="A120" s="20" t="s">
        <v>213</v>
      </c>
      <c r="B120" s="49" t="s">
        <v>214</v>
      </c>
      <c r="C120" s="12">
        <f t="shared" si="17"/>
        <v>12</v>
      </c>
      <c r="D120" s="15">
        <f>'[1]Райбюд. Табл. № 5'!C101</f>
        <v>12</v>
      </c>
      <c r="E120" s="15">
        <v>0</v>
      </c>
      <c r="F120" s="12">
        <f t="shared" si="18"/>
        <v>14</v>
      </c>
      <c r="G120" s="15">
        <f>'[1]Райбюд. Табл. № 5'!D101</f>
        <v>14</v>
      </c>
      <c r="H120" s="15">
        <v>0</v>
      </c>
      <c r="I120" s="12">
        <f t="shared" si="19"/>
        <v>16</v>
      </c>
      <c r="J120" s="15">
        <f>'[1]Райбюд. Табл. № 5'!E101</f>
        <v>16</v>
      </c>
      <c r="K120" s="15"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</row>
    <row r="121" spans="1:86" ht="15.75" x14ac:dyDescent="0.25">
      <c r="A121" s="63" t="s">
        <v>215</v>
      </c>
      <c r="B121" s="8" t="s">
        <v>216</v>
      </c>
      <c r="C121" s="64">
        <f>C122</f>
        <v>369007.93999999994</v>
      </c>
      <c r="D121" s="64">
        <f>D122</f>
        <v>322386.23999999993</v>
      </c>
      <c r="E121" s="9">
        <f>E122</f>
        <v>46621.700000000004</v>
      </c>
      <c r="F121" s="9">
        <f t="shared" ref="F121:F160" si="43">SUM(G121:H121)</f>
        <v>266690.09999999998</v>
      </c>
      <c r="G121" s="9">
        <f>G122</f>
        <v>237337.59999999998</v>
      </c>
      <c r="H121" s="9">
        <f>H122</f>
        <v>29352.5</v>
      </c>
      <c r="I121" s="9">
        <f t="shared" ref="I121:I186" si="44">SUM(J121:K121)</f>
        <v>270323.19999999995</v>
      </c>
      <c r="J121" s="9">
        <f>J122</f>
        <v>240914.39999999997</v>
      </c>
      <c r="K121" s="9">
        <f>K122</f>
        <v>29408.799999999999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</row>
    <row r="122" spans="1:86" ht="26.25" x14ac:dyDescent="0.25">
      <c r="A122" s="63" t="s">
        <v>217</v>
      </c>
      <c r="B122" s="8" t="s">
        <v>218</v>
      </c>
      <c r="C122" s="64">
        <f>SUM(D122:E122)</f>
        <v>369007.93999999994</v>
      </c>
      <c r="D122" s="64">
        <f>D126+D149+D184</f>
        <v>322386.23999999993</v>
      </c>
      <c r="E122" s="9">
        <f>E123+E149+E184</f>
        <v>46621.700000000004</v>
      </c>
      <c r="F122" s="9">
        <f t="shared" si="43"/>
        <v>266690.09999999998</v>
      </c>
      <c r="G122" s="9">
        <f>G126+G149+G184</f>
        <v>237337.59999999998</v>
      </c>
      <c r="H122" s="9">
        <f>H123+H149+H184</f>
        <v>29352.5</v>
      </c>
      <c r="I122" s="9">
        <f t="shared" si="44"/>
        <v>270323.19999999995</v>
      </c>
      <c r="J122" s="9">
        <f>J126+J149+J184</f>
        <v>240914.39999999997</v>
      </c>
      <c r="K122" s="9">
        <f>K123+K149+K184</f>
        <v>29408.799999999999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</row>
    <row r="123" spans="1:86" ht="15.75" x14ac:dyDescent="0.25">
      <c r="A123" s="65" t="s">
        <v>219</v>
      </c>
      <c r="B123" s="66" t="s">
        <v>220</v>
      </c>
      <c r="C123" s="12">
        <f>SUM(D123:E123)</f>
        <v>20876</v>
      </c>
      <c r="D123" s="67">
        <f>'[1]Райбюд. Табл. № 5'!C106</f>
        <v>0</v>
      </c>
      <c r="E123" s="12">
        <f>E124</f>
        <v>20876</v>
      </c>
      <c r="F123" s="12">
        <f t="shared" si="43"/>
        <v>20876</v>
      </c>
      <c r="G123" s="67">
        <f>'[1]Райбюд. Табл. № 5'!D106</f>
        <v>0</v>
      </c>
      <c r="H123" s="12">
        <f>H124</f>
        <v>20876</v>
      </c>
      <c r="I123" s="12">
        <f t="shared" si="44"/>
        <v>20868</v>
      </c>
      <c r="J123" s="68">
        <f>'[1]Райбюд. Табл. № 5'!E106</f>
        <v>0</v>
      </c>
      <c r="K123" s="12">
        <f>K124</f>
        <v>20868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</row>
    <row r="124" spans="1:86" ht="15.75" x14ac:dyDescent="0.25">
      <c r="A124" s="69" t="s">
        <v>221</v>
      </c>
      <c r="B124" s="66" t="s">
        <v>222</v>
      </c>
      <c r="C124" s="12">
        <f>SUM(D124:E124)</f>
        <v>20876</v>
      </c>
      <c r="D124" s="67">
        <f>D125</f>
        <v>0</v>
      </c>
      <c r="E124" s="12">
        <f>E125</f>
        <v>20876</v>
      </c>
      <c r="F124" s="12">
        <f>SUM(G124:H124)</f>
        <v>20876</v>
      </c>
      <c r="G124" s="67">
        <f>G125</f>
        <v>0</v>
      </c>
      <c r="H124" s="12">
        <f>H125</f>
        <v>20876</v>
      </c>
      <c r="I124" s="12">
        <f>SUM(J124:K124)</f>
        <v>20868</v>
      </c>
      <c r="J124" s="67">
        <f>J125</f>
        <v>0</v>
      </c>
      <c r="K124" s="12">
        <f>K125</f>
        <v>20868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</row>
    <row r="125" spans="1:86" ht="15.75" x14ac:dyDescent="0.25">
      <c r="A125" s="70" t="s">
        <v>223</v>
      </c>
      <c r="B125" s="71" t="s">
        <v>224</v>
      </c>
      <c r="C125" s="12">
        <f>SUM(D125:E125)</f>
        <v>20876</v>
      </c>
      <c r="D125" s="12">
        <f>'[1]Райбюд. Табл. № 5'!C106</f>
        <v>0</v>
      </c>
      <c r="E125" s="12">
        <f>'[1]Свод с.п.'!C53</f>
        <v>20876</v>
      </c>
      <c r="F125" s="12">
        <f>SUM(G125:H125)</f>
        <v>20876</v>
      </c>
      <c r="G125" s="67">
        <f>'[1]Райбюд. Табл. № 5'!D106</f>
        <v>0</v>
      </c>
      <c r="H125" s="12">
        <f>'[1]Свод с.п.'!D53</f>
        <v>20876</v>
      </c>
      <c r="I125" s="12">
        <f>SUM(J125:K125)</f>
        <v>20868</v>
      </c>
      <c r="J125" s="68">
        <f>'[1]Райбюд. Табл. № 5'!E106</f>
        <v>0</v>
      </c>
      <c r="K125" s="12">
        <f>'[1]Свод с.п.'!E53</f>
        <v>20868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</row>
    <row r="126" spans="1:86" ht="26.25" x14ac:dyDescent="0.25">
      <c r="A126" s="69" t="s">
        <v>225</v>
      </c>
      <c r="B126" s="19" t="s">
        <v>226</v>
      </c>
      <c r="C126" s="72">
        <f t="shared" ref="C126:C148" si="45">SUM(D126:E126)</f>
        <v>90671.233000000007</v>
      </c>
      <c r="D126" s="72">
        <f>D129+D133+D137+D127+D131+D135</f>
        <v>90671.233000000007</v>
      </c>
      <c r="E126" s="12">
        <f>E129+E133+E137</f>
        <v>0</v>
      </c>
      <c r="F126" s="12">
        <f t="shared" ref="F126:F148" si="46">SUM(G126:H126)</f>
        <v>39049.700000000004</v>
      </c>
      <c r="G126" s="12">
        <f>G129+G133+G137+G127+G131</f>
        <v>39049.700000000004</v>
      </c>
      <c r="H126" s="12">
        <f>H129+H133+H137</f>
        <v>0</v>
      </c>
      <c r="I126" s="12">
        <f t="shared" ref="I126:I148" si="47">SUM(J126:K126)</f>
        <v>36553.9</v>
      </c>
      <c r="J126" s="12">
        <f>J129+J133+J137+J127+J131</f>
        <v>36553.9</v>
      </c>
      <c r="K126" s="12">
        <f>K129+K133+K137</f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</row>
    <row r="127" spans="1:86" ht="53.25" customHeight="1" x14ac:dyDescent="0.25">
      <c r="A127" s="69" t="s">
        <v>227</v>
      </c>
      <c r="B127" s="19" t="s">
        <v>228</v>
      </c>
      <c r="C127" s="12">
        <f t="shared" ref="C127:C128" si="48">SUM(D127:E127)</f>
        <v>18689</v>
      </c>
      <c r="D127" s="12">
        <f>D128</f>
        <v>18689</v>
      </c>
      <c r="E127" s="12">
        <f>E128</f>
        <v>0</v>
      </c>
      <c r="F127" s="12">
        <f t="shared" ref="F127:F128" si="49">SUM(G127:H127)</f>
        <v>15689</v>
      </c>
      <c r="G127" s="12">
        <f>G128</f>
        <v>15689</v>
      </c>
      <c r="H127" s="12">
        <f>H128</f>
        <v>0</v>
      </c>
      <c r="I127" s="12">
        <f t="shared" ref="I127:I128" si="50">SUM(J127:K127)</f>
        <v>7689</v>
      </c>
      <c r="J127" s="12">
        <f>J128</f>
        <v>7689</v>
      </c>
      <c r="K127" s="12">
        <f>K128</f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</row>
    <row r="128" spans="1:86" ht="39" x14ac:dyDescent="0.25">
      <c r="A128" s="36" t="s">
        <v>229</v>
      </c>
      <c r="B128" s="16" t="s">
        <v>230</v>
      </c>
      <c r="C128" s="15">
        <f t="shared" si="48"/>
        <v>18689</v>
      </c>
      <c r="D128" s="15">
        <f>'[1]Райбюд. Табл. № 5'!C109</f>
        <v>18689</v>
      </c>
      <c r="E128" s="15">
        <v>0</v>
      </c>
      <c r="F128" s="15">
        <f t="shared" si="49"/>
        <v>15689</v>
      </c>
      <c r="G128" s="73">
        <f>'[1]Райбюд. Табл. № 5'!D109</f>
        <v>15689</v>
      </c>
      <c r="H128" s="15">
        <v>0</v>
      </c>
      <c r="I128" s="15">
        <f t="shared" si="50"/>
        <v>7689</v>
      </c>
      <c r="J128" s="74">
        <f>'[1]Райбюд. Табл. № 5'!E109</f>
        <v>7689</v>
      </c>
      <c r="K128" s="15"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</row>
    <row r="129" spans="1:86" ht="26.25" hidden="1" x14ac:dyDescent="0.25">
      <c r="A129" s="69" t="s">
        <v>231</v>
      </c>
      <c r="B129" s="19" t="s">
        <v>232</v>
      </c>
      <c r="C129" s="12">
        <f t="shared" si="45"/>
        <v>0</v>
      </c>
      <c r="D129" s="12">
        <f>D130</f>
        <v>0</v>
      </c>
      <c r="E129" s="12">
        <f>E130</f>
        <v>0</v>
      </c>
      <c r="F129" s="12">
        <f t="shared" si="46"/>
        <v>0</v>
      </c>
      <c r="G129" s="12">
        <f>G130</f>
        <v>0</v>
      </c>
      <c r="H129" s="12">
        <f>H130</f>
        <v>0</v>
      </c>
      <c r="I129" s="12">
        <f t="shared" si="47"/>
        <v>0</v>
      </c>
      <c r="J129" s="12">
        <f>J130</f>
        <v>0</v>
      </c>
      <c r="K129" s="12">
        <f>K130</f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</row>
    <row r="130" spans="1:86" ht="26.25" hidden="1" x14ac:dyDescent="0.25">
      <c r="A130" s="36" t="s">
        <v>233</v>
      </c>
      <c r="B130" s="16" t="s">
        <v>234</v>
      </c>
      <c r="C130" s="15">
        <f t="shared" si="45"/>
        <v>0</v>
      </c>
      <c r="D130" s="15">
        <f>'[1]Райбюд. Табл. № 5'!C111</f>
        <v>0</v>
      </c>
      <c r="E130" s="15">
        <v>0</v>
      </c>
      <c r="F130" s="15">
        <f t="shared" si="46"/>
        <v>0</v>
      </c>
      <c r="G130" s="73">
        <f>'[1]Райбюд. Табл. № 5'!D111</f>
        <v>0</v>
      </c>
      <c r="H130" s="15">
        <v>0</v>
      </c>
      <c r="I130" s="15">
        <f t="shared" si="47"/>
        <v>0</v>
      </c>
      <c r="J130" s="74">
        <f>'[1]Райбюд. Табл. № 5'!E115</f>
        <v>0</v>
      </c>
      <c r="K130" s="15"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</row>
    <row r="131" spans="1:86" ht="38.25" x14ac:dyDescent="0.25">
      <c r="A131" s="75" t="s">
        <v>235</v>
      </c>
      <c r="B131" s="76" t="s">
        <v>236</v>
      </c>
      <c r="C131" s="12">
        <f t="shared" si="45"/>
        <v>6415.1</v>
      </c>
      <c r="D131" s="12">
        <f>D132</f>
        <v>6415.1</v>
      </c>
      <c r="E131" s="12">
        <f>E132</f>
        <v>0</v>
      </c>
      <c r="F131" s="12">
        <f t="shared" si="46"/>
        <v>6415.1</v>
      </c>
      <c r="G131" s="67">
        <f>G132</f>
        <v>6415.1</v>
      </c>
      <c r="H131" s="67">
        <f>H132</f>
        <v>0</v>
      </c>
      <c r="I131" s="12">
        <f t="shared" si="47"/>
        <v>6328.5</v>
      </c>
      <c r="J131" s="68">
        <f>J132</f>
        <v>6328.5</v>
      </c>
      <c r="K131" s="68">
        <f>K132</f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</row>
    <row r="132" spans="1:86" ht="38.25" x14ac:dyDescent="0.25">
      <c r="A132" s="77" t="s">
        <v>237</v>
      </c>
      <c r="B132" s="78" t="s">
        <v>238</v>
      </c>
      <c r="C132" s="15">
        <f t="shared" si="45"/>
        <v>6415.1</v>
      </c>
      <c r="D132" s="15">
        <f>'[1]Райбюд. Табл. № 5'!C113</f>
        <v>6415.1</v>
      </c>
      <c r="E132" s="15">
        <v>0</v>
      </c>
      <c r="F132" s="15">
        <f t="shared" si="46"/>
        <v>6415.1</v>
      </c>
      <c r="G132" s="15">
        <f>'[1]Райбюд. Табл. № 5'!D113</f>
        <v>6415.1</v>
      </c>
      <c r="H132" s="15">
        <v>0</v>
      </c>
      <c r="I132" s="15">
        <f t="shared" si="47"/>
        <v>6328.5</v>
      </c>
      <c r="J132" s="15">
        <f>'[1]Райбюд. Табл. № 5'!E113</f>
        <v>6328.5</v>
      </c>
      <c r="K132" s="15"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</row>
    <row r="133" spans="1:86" ht="25.5" customHeight="1" x14ac:dyDescent="0.25">
      <c r="A133" s="79" t="s">
        <v>239</v>
      </c>
      <c r="B133" s="19" t="s">
        <v>240</v>
      </c>
      <c r="C133" s="12">
        <f t="shared" si="45"/>
        <v>0</v>
      </c>
      <c r="D133" s="12">
        <f>D134</f>
        <v>0</v>
      </c>
      <c r="E133" s="12">
        <f>E134</f>
        <v>0</v>
      </c>
      <c r="F133" s="12">
        <f t="shared" si="46"/>
        <v>0</v>
      </c>
      <c r="G133" s="12">
        <f>G134</f>
        <v>0</v>
      </c>
      <c r="H133" s="12">
        <f>H134</f>
        <v>0</v>
      </c>
      <c r="I133" s="12">
        <f t="shared" si="47"/>
        <v>0</v>
      </c>
      <c r="J133" s="12">
        <f>J134</f>
        <v>0</v>
      </c>
      <c r="K133" s="12">
        <f>K134</f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</row>
    <row r="134" spans="1:86" ht="38.25" x14ac:dyDescent="0.25">
      <c r="A134" s="80" t="s">
        <v>241</v>
      </c>
      <c r="B134" s="16" t="s">
        <v>242</v>
      </c>
      <c r="C134" s="15">
        <f t="shared" si="45"/>
        <v>0</v>
      </c>
      <c r="D134" s="15">
        <f>'[1]Райбюд. Табл. № 5'!C115</f>
        <v>0</v>
      </c>
      <c r="E134" s="15">
        <v>0</v>
      </c>
      <c r="F134" s="15">
        <f t="shared" si="46"/>
        <v>0</v>
      </c>
      <c r="G134" s="73">
        <f>'[1]Райбюд. Табл. № 5'!D115</f>
        <v>0</v>
      </c>
      <c r="H134" s="15">
        <v>0</v>
      </c>
      <c r="I134" s="15">
        <f t="shared" si="47"/>
        <v>0</v>
      </c>
      <c r="J134" s="74">
        <f>'[1]Райбюд. Табл. № 5'!E115</f>
        <v>0</v>
      </c>
      <c r="K134" s="15"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</row>
    <row r="135" spans="1:86" ht="15.75" x14ac:dyDescent="0.25">
      <c r="A135" s="79" t="s">
        <v>243</v>
      </c>
      <c r="B135" s="19" t="s">
        <v>244</v>
      </c>
      <c r="C135" s="81">
        <f t="shared" si="45"/>
        <v>22491.633000000002</v>
      </c>
      <c r="D135" s="72">
        <f>D136</f>
        <v>22491.633000000002</v>
      </c>
      <c r="E135" s="12">
        <f>E136</f>
        <v>0</v>
      </c>
      <c r="F135" s="12">
        <f t="shared" si="46"/>
        <v>0</v>
      </c>
      <c r="G135" s="12">
        <f t="shared" ref="G135:H135" si="51">G136</f>
        <v>0</v>
      </c>
      <c r="H135" s="12">
        <f t="shared" si="51"/>
        <v>0</v>
      </c>
      <c r="I135" s="12">
        <f t="shared" si="47"/>
        <v>0</v>
      </c>
      <c r="J135" s="12">
        <f>J136</f>
        <v>0</v>
      </c>
      <c r="K135" s="12">
        <f>K136</f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</row>
    <row r="136" spans="1:86" ht="25.5" x14ac:dyDescent="0.25">
      <c r="A136" s="80" t="s">
        <v>245</v>
      </c>
      <c r="B136" s="16" t="s">
        <v>246</v>
      </c>
      <c r="C136" s="82">
        <f t="shared" si="45"/>
        <v>22491.633000000002</v>
      </c>
      <c r="D136" s="83">
        <f>'[1]Райбюд. Табл. № 5'!C117</f>
        <v>22491.633000000002</v>
      </c>
      <c r="E136" s="15">
        <v>0</v>
      </c>
      <c r="F136" s="15">
        <f t="shared" si="46"/>
        <v>0</v>
      </c>
      <c r="G136" s="73">
        <v>0</v>
      </c>
      <c r="H136" s="15">
        <v>0</v>
      </c>
      <c r="I136" s="15">
        <f t="shared" si="47"/>
        <v>0</v>
      </c>
      <c r="J136" s="74">
        <v>0</v>
      </c>
      <c r="K136" s="15"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</row>
    <row r="137" spans="1:86" ht="15.75" x14ac:dyDescent="0.25">
      <c r="A137" s="69" t="s">
        <v>247</v>
      </c>
      <c r="B137" s="19" t="s">
        <v>248</v>
      </c>
      <c r="C137" s="12">
        <f>SUM(D137:E137)</f>
        <v>43075.5</v>
      </c>
      <c r="D137" s="12">
        <f>SUM(D138:D148)</f>
        <v>43075.5</v>
      </c>
      <c r="E137" s="12">
        <f>SUM(E138:E148)</f>
        <v>0</v>
      </c>
      <c r="F137" s="12">
        <f t="shared" si="46"/>
        <v>16945.600000000002</v>
      </c>
      <c r="G137" s="12">
        <f>SUM(G138:G148)</f>
        <v>16945.600000000002</v>
      </c>
      <c r="H137" s="12">
        <f>SUM(H138:H148)</f>
        <v>0</v>
      </c>
      <c r="I137" s="12">
        <f t="shared" si="47"/>
        <v>22536.400000000001</v>
      </c>
      <c r="J137" s="12">
        <f>SUM(J138:J148)</f>
        <v>22536.400000000001</v>
      </c>
      <c r="K137" s="12">
        <f>SUM(K138:K148)</f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</row>
    <row r="138" spans="1:86" ht="25.5" x14ac:dyDescent="0.25">
      <c r="A138" s="31" t="s">
        <v>249</v>
      </c>
      <c r="B138" s="16" t="s">
        <v>250</v>
      </c>
      <c r="C138" s="15">
        <f t="shared" si="45"/>
        <v>27043</v>
      </c>
      <c r="D138" s="15">
        <f>'[1]Райбюд. Табл. № 5'!C119</f>
        <v>27043</v>
      </c>
      <c r="E138" s="15">
        <v>0</v>
      </c>
      <c r="F138" s="15">
        <f t="shared" si="46"/>
        <v>0</v>
      </c>
      <c r="G138" s="15">
        <f>'[1]Райбюд. Табл. № 5'!D119</f>
        <v>0</v>
      </c>
      <c r="H138" s="15">
        <v>0</v>
      </c>
      <c r="I138" s="15">
        <f t="shared" si="47"/>
        <v>0</v>
      </c>
      <c r="J138" s="74">
        <f>'[1]Райбюд. Табл. № 5'!E119</f>
        <v>0</v>
      </c>
      <c r="K138" s="15"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</row>
    <row r="139" spans="1:86" ht="26.25" x14ac:dyDescent="0.25">
      <c r="A139" s="36" t="s">
        <v>251</v>
      </c>
      <c r="B139" s="16" t="s">
        <v>250</v>
      </c>
      <c r="C139" s="15">
        <f t="shared" si="45"/>
        <v>1177.4000000000001</v>
      </c>
      <c r="D139" s="15">
        <f>'[1]Райбюд. Табл. № 5'!C120</f>
        <v>1177.4000000000001</v>
      </c>
      <c r="E139" s="15">
        <v>0</v>
      </c>
      <c r="F139" s="15">
        <f t="shared" si="46"/>
        <v>1177.4000000000001</v>
      </c>
      <c r="G139" s="15">
        <f>'[1]Райбюд. Табл. № 5'!D120</f>
        <v>1177.4000000000001</v>
      </c>
      <c r="H139" s="15">
        <v>0</v>
      </c>
      <c r="I139" s="15">
        <f t="shared" si="47"/>
        <v>1177.4000000000001</v>
      </c>
      <c r="J139" s="74">
        <f>'[1]Райбюд. Табл. № 5'!E120</f>
        <v>1177.4000000000001</v>
      </c>
      <c r="K139" s="15"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</row>
    <row r="140" spans="1:86" ht="26.25" hidden="1" x14ac:dyDescent="0.25">
      <c r="A140" s="36" t="s">
        <v>252</v>
      </c>
      <c r="B140" s="16" t="s">
        <v>250</v>
      </c>
      <c r="C140" s="15">
        <f t="shared" si="45"/>
        <v>0</v>
      </c>
      <c r="D140" s="15">
        <f>'[1]Райбюд. Табл. № 5'!C121</f>
        <v>0</v>
      </c>
      <c r="E140" s="15">
        <v>0</v>
      </c>
      <c r="F140" s="15">
        <f t="shared" si="46"/>
        <v>0</v>
      </c>
      <c r="G140" s="15">
        <f>'[1]Райбюд. Табл. № 5'!D121</f>
        <v>0</v>
      </c>
      <c r="H140" s="15">
        <v>0</v>
      </c>
      <c r="I140" s="15">
        <f t="shared" si="47"/>
        <v>0</v>
      </c>
      <c r="J140" s="74">
        <f>'[1]Райбюд. Табл. № 5'!E121</f>
        <v>0</v>
      </c>
      <c r="K140" s="15"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1:86" ht="26.25" hidden="1" x14ac:dyDescent="0.25">
      <c r="A141" s="36" t="s">
        <v>253</v>
      </c>
      <c r="B141" s="16" t="s">
        <v>250</v>
      </c>
      <c r="C141" s="15">
        <f t="shared" si="45"/>
        <v>4511.3</v>
      </c>
      <c r="D141" s="15">
        <f>'[1]Райбюд. Табл. № 5'!C122</f>
        <v>4511.3</v>
      </c>
      <c r="E141" s="15">
        <v>0</v>
      </c>
      <c r="F141" s="15">
        <f t="shared" si="46"/>
        <v>4511.3</v>
      </c>
      <c r="G141" s="15">
        <f>'[1]Райбюд. Табл. № 5'!D122</f>
        <v>4511.3</v>
      </c>
      <c r="H141" s="15">
        <v>0</v>
      </c>
      <c r="I141" s="15">
        <f t="shared" si="47"/>
        <v>4511.3</v>
      </c>
      <c r="J141" s="74">
        <f>'[1]Райбюд. Табл. № 5'!E122</f>
        <v>4511.3</v>
      </c>
      <c r="K141" s="15"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</row>
    <row r="142" spans="1:86" ht="81.75" customHeight="1" x14ac:dyDescent="0.25">
      <c r="A142" s="31" t="s">
        <v>254</v>
      </c>
      <c r="B142" s="16" t="s">
        <v>250</v>
      </c>
      <c r="C142" s="15">
        <f t="shared" si="45"/>
        <v>1071.5</v>
      </c>
      <c r="D142" s="15">
        <f>'[1]Райбюд. Табл. № 5'!C123</f>
        <v>1071.5</v>
      </c>
      <c r="E142" s="15">
        <v>0</v>
      </c>
      <c r="F142" s="15">
        <f t="shared" si="46"/>
        <v>1071.5</v>
      </c>
      <c r="G142" s="15">
        <f>'[1]Райбюд. Табл. № 5'!D123</f>
        <v>1071.5</v>
      </c>
      <c r="H142" s="15">
        <v>0</v>
      </c>
      <c r="I142" s="15">
        <f t="shared" si="47"/>
        <v>1071.5</v>
      </c>
      <c r="J142" s="74">
        <f>'[1]Райбюд. Табл. № 5'!E123</f>
        <v>1071.5</v>
      </c>
      <c r="K142" s="15"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</row>
    <row r="143" spans="1:86" ht="51.75" x14ac:dyDescent="0.25">
      <c r="A143" s="36" t="s">
        <v>255</v>
      </c>
      <c r="B143" s="16" t="s">
        <v>250</v>
      </c>
      <c r="C143" s="15">
        <f t="shared" si="45"/>
        <v>5000</v>
      </c>
      <c r="D143" s="15">
        <f>'[1]Райбюд. Табл. № 5'!C124</f>
        <v>5000</v>
      </c>
      <c r="E143" s="15">
        <v>0</v>
      </c>
      <c r="F143" s="15">
        <f t="shared" si="46"/>
        <v>5000</v>
      </c>
      <c r="G143" s="15">
        <f>'[1]Райбюд. Табл. № 5'!D124</f>
        <v>5000</v>
      </c>
      <c r="H143" s="15">
        <v>0</v>
      </c>
      <c r="I143" s="15">
        <f t="shared" si="47"/>
        <v>5000</v>
      </c>
      <c r="J143" s="74">
        <f>'[1]Райбюд. Табл. № 5'!E124</f>
        <v>5000</v>
      </c>
      <c r="K143" s="15"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</row>
    <row r="144" spans="1:86" ht="51.75" x14ac:dyDescent="0.25">
      <c r="A144" s="36" t="s">
        <v>256</v>
      </c>
      <c r="B144" s="16" t="s">
        <v>250</v>
      </c>
      <c r="C144" s="15">
        <f t="shared" si="45"/>
        <v>1000</v>
      </c>
      <c r="D144" s="15">
        <f>'[1]Райбюд. Табл. № 5'!C125</f>
        <v>1000</v>
      </c>
      <c r="E144" s="15">
        <v>0</v>
      </c>
      <c r="F144" s="15">
        <f t="shared" si="46"/>
        <v>1000</v>
      </c>
      <c r="G144" s="15">
        <f>'[1]Райбюд. Табл. № 5'!D125</f>
        <v>1000</v>
      </c>
      <c r="H144" s="15">
        <v>0</v>
      </c>
      <c r="I144" s="15">
        <f t="shared" si="47"/>
        <v>1000</v>
      </c>
      <c r="J144" s="74">
        <f>'[1]Райбюд. Табл. № 5'!E125</f>
        <v>1000</v>
      </c>
      <c r="K144" s="15"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</row>
    <row r="145" spans="1:86" ht="39.75" customHeight="1" x14ac:dyDescent="0.25">
      <c r="A145" s="36" t="s">
        <v>257</v>
      </c>
      <c r="B145" s="16" t="s">
        <v>250</v>
      </c>
      <c r="C145" s="15">
        <f t="shared" si="45"/>
        <v>1000</v>
      </c>
      <c r="D145" s="15">
        <f>'[1]Райбюд. Табл. № 5'!C126</f>
        <v>1000</v>
      </c>
      <c r="E145" s="15">
        <v>0</v>
      </c>
      <c r="F145" s="15">
        <f t="shared" si="46"/>
        <v>1000</v>
      </c>
      <c r="G145" s="15">
        <f>'[1]Райбюд. Табл. № 5'!D126</f>
        <v>1000</v>
      </c>
      <c r="H145" s="15">
        <v>0</v>
      </c>
      <c r="I145" s="15">
        <f t="shared" si="47"/>
        <v>1000</v>
      </c>
      <c r="J145" s="74">
        <f>'[1]Райбюд. Табл. № 5'!E126</f>
        <v>1000</v>
      </c>
      <c r="K145" s="15"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</row>
    <row r="146" spans="1:86" ht="39" x14ac:dyDescent="0.25">
      <c r="A146" s="36" t="s">
        <v>258</v>
      </c>
      <c r="B146" s="16" t="s">
        <v>250</v>
      </c>
      <c r="C146" s="15">
        <f t="shared" si="45"/>
        <v>0</v>
      </c>
      <c r="D146" s="15">
        <f>'[1]Райбюд. Табл. № 5'!C127</f>
        <v>0</v>
      </c>
      <c r="E146" s="15">
        <v>0</v>
      </c>
      <c r="F146" s="15">
        <f t="shared" si="46"/>
        <v>0</v>
      </c>
      <c r="G146" s="15">
        <f>'[1]Райбюд. Табл. № 5'!D127</f>
        <v>0</v>
      </c>
      <c r="H146" s="15">
        <v>0</v>
      </c>
      <c r="I146" s="15">
        <f t="shared" si="47"/>
        <v>5400</v>
      </c>
      <c r="J146" s="74">
        <f>'[1]Райбюд. Табл. № 5'!E127</f>
        <v>5400</v>
      </c>
      <c r="K146" s="15"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</row>
    <row r="147" spans="1:86" ht="51" x14ac:dyDescent="0.25">
      <c r="A147" s="84" t="s">
        <v>259</v>
      </c>
      <c r="B147" s="16" t="s">
        <v>250</v>
      </c>
      <c r="C147" s="15">
        <f t="shared" si="45"/>
        <v>0</v>
      </c>
      <c r="D147" s="15">
        <f>'[1]Райбюд. Табл. № 5'!C128</f>
        <v>0</v>
      </c>
      <c r="E147" s="15">
        <v>0</v>
      </c>
      <c r="F147" s="15">
        <f t="shared" si="46"/>
        <v>913.1</v>
      </c>
      <c r="G147" s="15">
        <f>'[1]Райбюд. Табл. № 5'!D128</f>
        <v>913.1</v>
      </c>
      <c r="H147" s="15">
        <v>0</v>
      </c>
      <c r="I147" s="15">
        <f t="shared" si="47"/>
        <v>1103.9000000000001</v>
      </c>
      <c r="J147" s="74">
        <f>'[1]Райбюд. Табл. № 5'!E128</f>
        <v>1103.9000000000001</v>
      </c>
      <c r="K147" s="15"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</row>
    <row r="148" spans="1:86" ht="39" x14ac:dyDescent="0.25">
      <c r="A148" s="36" t="s">
        <v>260</v>
      </c>
      <c r="B148" s="16" t="s">
        <v>250</v>
      </c>
      <c r="C148" s="15">
        <f t="shared" si="45"/>
        <v>2272.3000000000002</v>
      </c>
      <c r="D148" s="15">
        <f>'[1]Райбюд. Табл. № 5'!C129</f>
        <v>2272.3000000000002</v>
      </c>
      <c r="E148" s="15">
        <v>0</v>
      </c>
      <c r="F148" s="15">
        <f t="shared" si="46"/>
        <v>2272.3000000000002</v>
      </c>
      <c r="G148" s="15">
        <f>'[1]Райбюд. Табл. № 5'!D129</f>
        <v>2272.3000000000002</v>
      </c>
      <c r="H148" s="15">
        <v>0</v>
      </c>
      <c r="I148" s="15">
        <f t="shared" si="47"/>
        <v>2272.3000000000002</v>
      </c>
      <c r="J148" s="74">
        <f>'[1]Райбюд. Табл. № 5'!E129</f>
        <v>2272.3000000000002</v>
      </c>
      <c r="K148" s="15"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</row>
    <row r="149" spans="1:86" ht="15.75" x14ac:dyDescent="0.25">
      <c r="A149" s="69" t="s">
        <v>261</v>
      </c>
      <c r="B149" s="85" t="s">
        <v>262</v>
      </c>
      <c r="C149" s="32">
        <f>SUM(D149:E149)</f>
        <v>216696.69999999995</v>
      </c>
      <c r="D149" s="32">
        <f>D150+D152+D171+D174+D176+D178+D180+D182</f>
        <v>214605.79999999996</v>
      </c>
      <c r="E149" s="32">
        <f>E152+E176</f>
        <v>2090.9</v>
      </c>
      <c r="F149" s="32">
        <f>SUM(G149:H149)</f>
        <v>183276.69999999998</v>
      </c>
      <c r="G149" s="32">
        <f>G150+G152+G171+G174+G176+G178+G180+G182</f>
        <v>181111.49999999997</v>
      </c>
      <c r="H149" s="32">
        <f>H152+H176</f>
        <v>2165.1999999999998</v>
      </c>
      <c r="I149" s="32">
        <f>SUM(J149:K149)</f>
        <v>189413.59999999998</v>
      </c>
      <c r="J149" s="32">
        <f>J150+J152+J171+J174+J176+J178+J180+J182</f>
        <v>187184.09999999998</v>
      </c>
      <c r="K149" s="32">
        <f>K152+K176</f>
        <v>2229.5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</row>
    <row r="150" spans="1:86" ht="26.25" x14ac:dyDescent="0.25">
      <c r="A150" s="69" t="s">
        <v>263</v>
      </c>
      <c r="B150" s="85" t="s">
        <v>264</v>
      </c>
      <c r="C150" s="12">
        <f t="shared" ref="C150:C186" si="52">SUM(D150:E150)</f>
        <v>11123.9</v>
      </c>
      <c r="D150" s="67">
        <f>D151</f>
        <v>11123.9</v>
      </c>
      <c r="E150" s="12">
        <f>E151</f>
        <v>0</v>
      </c>
      <c r="F150" s="12">
        <f t="shared" si="43"/>
        <v>8661.6</v>
      </c>
      <c r="G150" s="67">
        <f>G151</f>
        <v>8661.6</v>
      </c>
      <c r="H150" s="12">
        <f>H151</f>
        <v>0</v>
      </c>
      <c r="I150" s="12">
        <f t="shared" si="44"/>
        <v>8661.6</v>
      </c>
      <c r="J150" s="67">
        <f>J151</f>
        <v>8661.6</v>
      </c>
      <c r="K150" s="12">
        <f>K151</f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</row>
    <row r="151" spans="1:86" ht="34.5" customHeight="1" x14ac:dyDescent="0.25">
      <c r="A151" s="36" t="s">
        <v>265</v>
      </c>
      <c r="B151" s="47" t="s">
        <v>266</v>
      </c>
      <c r="C151" s="12">
        <f t="shared" si="52"/>
        <v>11123.9</v>
      </c>
      <c r="D151" s="73">
        <f>'[1]Райбюд. Табл. № 5'!C132</f>
        <v>11123.9</v>
      </c>
      <c r="E151" s="15">
        <v>0</v>
      </c>
      <c r="F151" s="12">
        <f t="shared" si="43"/>
        <v>8661.6</v>
      </c>
      <c r="G151" s="73">
        <f>'[1]Райбюд. Табл. № 5'!D132</f>
        <v>8661.6</v>
      </c>
      <c r="H151" s="15">
        <v>0</v>
      </c>
      <c r="I151" s="12">
        <f t="shared" si="44"/>
        <v>8661.6</v>
      </c>
      <c r="J151" s="74">
        <f>'[1]Райбюд. Табл. № 5'!E132</f>
        <v>8661.6</v>
      </c>
      <c r="K151" s="15"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</row>
    <row r="152" spans="1:86" ht="27" customHeight="1" x14ac:dyDescent="0.25">
      <c r="A152" s="69" t="s">
        <v>267</v>
      </c>
      <c r="B152" s="85" t="s">
        <v>268</v>
      </c>
      <c r="C152" s="12">
        <f t="shared" si="52"/>
        <v>195015.8</v>
      </c>
      <c r="D152" s="67">
        <f>SUM(D153:D170)</f>
        <v>194638.09999999998</v>
      </c>
      <c r="E152" s="67">
        <f>SUM(E153:E170)</f>
        <v>377.7</v>
      </c>
      <c r="F152" s="12">
        <f t="shared" si="43"/>
        <v>163935.9</v>
      </c>
      <c r="G152" s="67">
        <f t="shared" ref="G152:H152" si="53">SUM(G153:G170)</f>
        <v>163561.69999999998</v>
      </c>
      <c r="H152" s="67">
        <f t="shared" si="53"/>
        <v>374.2</v>
      </c>
      <c r="I152" s="12">
        <f t="shared" si="44"/>
        <v>169977.60000000001</v>
      </c>
      <c r="J152" s="67">
        <f t="shared" ref="J152:K152" si="54">SUM(J153:J170)</f>
        <v>169603.4</v>
      </c>
      <c r="K152" s="67">
        <f t="shared" si="54"/>
        <v>374.2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</row>
    <row r="153" spans="1:86" ht="24" customHeight="1" x14ac:dyDescent="0.25">
      <c r="A153" s="36" t="s">
        <v>269</v>
      </c>
      <c r="B153" s="47" t="s">
        <v>270</v>
      </c>
      <c r="C153" s="12">
        <f t="shared" si="52"/>
        <v>16166.1</v>
      </c>
      <c r="D153" s="73">
        <f>'[1]Райбюд. Табл. № 5'!C134</f>
        <v>16166.1</v>
      </c>
      <c r="E153" s="15">
        <v>0</v>
      </c>
      <c r="F153" s="12">
        <f t="shared" si="43"/>
        <v>16166.1</v>
      </c>
      <c r="G153" s="73">
        <f>'[1]Райбюд. Табл. № 5'!D134</f>
        <v>16166.1</v>
      </c>
      <c r="H153" s="15">
        <v>0</v>
      </c>
      <c r="I153" s="12">
        <f t="shared" si="44"/>
        <v>16166.1</v>
      </c>
      <c r="J153" s="74">
        <f>'[1]Райбюд. Табл. № 5'!E134</f>
        <v>16166.1</v>
      </c>
      <c r="K153" s="15"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</row>
    <row r="154" spans="1:86" ht="34.5" customHeight="1" x14ac:dyDescent="0.25">
      <c r="A154" s="36" t="s">
        <v>271</v>
      </c>
      <c r="B154" s="47" t="s">
        <v>270</v>
      </c>
      <c r="C154" s="12">
        <f t="shared" si="52"/>
        <v>157087.20000000001</v>
      </c>
      <c r="D154" s="73">
        <f>'[1]Райбюд. Табл. № 5'!C135</f>
        <v>157087.20000000001</v>
      </c>
      <c r="E154" s="15">
        <v>0</v>
      </c>
      <c r="F154" s="12">
        <f t="shared" si="43"/>
        <v>125873.9</v>
      </c>
      <c r="G154" s="73">
        <f>'[1]Райбюд. Табл. № 5'!D135</f>
        <v>125873.9</v>
      </c>
      <c r="H154" s="15">
        <f>'[1]Свод с.п.'!F62</f>
        <v>0</v>
      </c>
      <c r="I154" s="12">
        <f t="shared" si="44"/>
        <v>131915.29999999999</v>
      </c>
      <c r="J154" s="74">
        <f>'[1]Райбюд. Табл. № 5'!E135</f>
        <v>131915.29999999999</v>
      </c>
      <c r="K154" s="15">
        <f>'[1]Свод с.п.'!I62</f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</row>
    <row r="155" spans="1:86" ht="39" x14ac:dyDescent="0.25">
      <c r="A155" s="36" t="s">
        <v>272</v>
      </c>
      <c r="B155" s="47" t="s">
        <v>270</v>
      </c>
      <c r="C155" s="12">
        <f t="shared" si="52"/>
        <v>9176.2999999999993</v>
      </c>
      <c r="D155" s="73">
        <f>'[1]Райбюд. Табл. № 5'!C136</f>
        <v>9176.2999999999993</v>
      </c>
      <c r="E155" s="15">
        <v>0</v>
      </c>
      <c r="F155" s="12">
        <f t="shared" si="43"/>
        <v>9176.2999999999993</v>
      </c>
      <c r="G155" s="73">
        <f>'[1]Райбюд. Табл. № 5'!D136</f>
        <v>9176.2999999999993</v>
      </c>
      <c r="H155" s="15">
        <v>0</v>
      </c>
      <c r="I155" s="12">
        <f t="shared" si="44"/>
        <v>9176.2999999999993</v>
      </c>
      <c r="J155" s="74">
        <f>'[1]Райбюд. Табл. № 5'!E136</f>
        <v>9176.2999999999993</v>
      </c>
      <c r="K155" s="15"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</row>
    <row r="156" spans="1:86" ht="38.25" x14ac:dyDescent="0.25">
      <c r="A156" s="86" t="s">
        <v>273</v>
      </c>
      <c r="B156" s="47" t="s">
        <v>270</v>
      </c>
      <c r="C156" s="12">
        <f t="shared" si="52"/>
        <v>5208.8</v>
      </c>
      <c r="D156" s="73">
        <f>'[1]Райбюд. Табл. № 5'!C137</f>
        <v>5208.8</v>
      </c>
      <c r="E156" s="15">
        <v>0</v>
      </c>
      <c r="F156" s="12">
        <f t="shared" si="43"/>
        <v>5358.4</v>
      </c>
      <c r="G156" s="73">
        <f>'[1]Райбюд. Табл. № 5'!D137</f>
        <v>5358.4</v>
      </c>
      <c r="H156" s="15">
        <v>0</v>
      </c>
      <c r="I156" s="12">
        <f t="shared" si="44"/>
        <v>5358.4</v>
      </c>
      <c r="J156" s="74">
        <f>'[1]Райбюд. Табл. № 5'!E137</f>
        <v>5358.4</v>
      </c>
      <c r="K156" s="15"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</row>
    <row r="157" spans="1:86" ht="36" customHeight="1" x14ac:dyDescent="0.25">
      <c r="A157" s="36" t="s">
        <v>274</v>
      </c>
      <c r="B157" s="47" t="s">
        <v>270</v>
      </c>
      <c r="C157" s="12">
        <f t="shared" si="52"/>
        <v>120.6</v>
      </c>
      <c r="D157" s="73">
        <f>'[1]Райбюд. Табл. № 5'!C138</f>
        <v>120.6</v>
      </c>
      <c r="E157" s="15">
        <v>0</v>
      </c>
      <c r="F157" s="12">
        <f t="shared" si="43"/>
        <v>185.2</v>
      </c>
      <c r="G157" s="73">
        <f>'[1]Райбюд. Табл. № 5'!D138</f>
        <v>185.2</v>
      </c>
      <c r="H157" s="15">
        <v>0</v>
      </c>
      <c r="I157" s="12">
        <f t="shared" si="44"/>
        <v>185.2</v>
      </c>
      <c r="J157" s="74">
        <f>'[1]Райбюд. Табл. № 5'!E138</f>
        <v>185.2</v>
      </c>
      <c r="K157" s="15"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</row>
    <row r="158" spans="1:86" ht="64.5" x14ac:dyDescent="0.25">
      <c r="A158" s="87" t="s">
        <v>275</v>
      </c>
      <c r="B158" s="47" t="s">
        <v>270</v>
      </c>
      <c r="C158" s="12">
        <f t="shared" si="52"/>
        <v>973.5</v>
      </c>
      <c r="D158" s="73">
        <f>'[1]Райбюд. Табл. № 5'!C139</f>
        <v>973.5</v>
      </c>
      <c r="E158" s="15">
        <v>0</v>
      </c>
      <c r="F158" s="12">
        <f t="shared" si="43"/>
        <v>973.5</v>
      </c>
      <c r="G158" s="73">
        <f>'[1]Райбюд. Табл. № 5'!D139</f>
        <v>973.5</v>
      </c>
      <c r="H158" s="15">
        <v>0</v>
      </c>
      <c r="I158" s="12">
        <f>SUM(J158:K158)</f>
        <v>973.5</v>
      </c>
      <c r="J158" s="74">
        <f>'[1]Райбюд. Табл. № 5'!E139</f>
        <v>973.5</v>
      </c>
      <c r="K158" s="15"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</row>
    <row r="159" spans="1:86" ht="57.75" customHeight="1" x14ac:dyDescent="0.25">
      <c r="A159" s="87" t="s">
        <v>276</v>
      </c>
      <c r="B159" s="47" t="s">
        <v>270</v>
      </c>
      <c r="C159" s="12">
        <f t="shared" si="52"/>
        <v>58</v>
      </c>
      <c r="D159" s="73">
        <f>'[1]Райбюд. Табл. № 5'!C140</f>
        <v>58</v>
      </c>
      <c r="E159" s="15">
        <v>0</v>
      </c>
      <c r="F159" s="12">
        <f t="shared" si="43"/>
        <v>60.9</v>
      </c>
      <c r="G159" s="73">
        <f>'[1]Райбюд. Табл. № 5'!D140</f>
        <v>60.9</v>
      </c>
      <c r="H159" s="15">
        <v>0</v>
      </c>
      <c r="I159" s="12">
        <f t="shared" si="44"/>
        <v>61.2</v>
      </c>
      <c r="J159" s="74">
        <f>'[1]Райбюд. Табл. № 5'!E140</f>
        <v>61.2</v>
      </c>
      <c r="K159" s="15"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</row>
    <row r="160" spans="1:86" ht="51.75" x14ac:dyDescent="0.25">
      <c r="A160" s="87" t="s">
        <v>277</v>
      </c>
      <c r="B160" s="47" t="s">
        <v>270</v>
      </c>
      <c r="C160" s="12">
        <f t="shared" si="52"/>
        <v>3484.8</v>
      </c>
      <c r="D160" s="73">
        <f>'[1]Райбюд. Табл. № 5'!C141</f>
        <v>3484.8</v>
      </c>
      <c r="E160" s="15">
        <v>0</v>
      </c>
      <c r="F160" s="12">
        <f t="shared" si="43"/>
        <v>3456</v>
      </c>
      <c r="G160" s="73">
        <f>'[1]Райбюд. Табл. № 5'!D141</f>
        <v>3456</v>
      </c>
      <c r="H160" s="15">
        <v>0</v>
      </c>
      <c r="I160" s="12">
        <f t="shared" si="44"/>
        <v>3456</v>
      </c>
      <c r="J160" s="74">
        <f>'[1]Райбюд. Табл. № 5'!E141</f>
        <v>3456</v>
      </c>
      <c r="K160" s="15"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</row>
    <row r="161" spans="1:86" ht="25.5" x14ac:dyDescent="0.25">
      <c r="A161" s="88" t="s">
        <v>278</v>
      </c>
      <c r="B161" s="47" t="s">
        <v>279</v>
      </c>
      <c r="C161" s="12">
        <f t="shared" si="52"/>
        <v>351.3</v>
      </c>
      <c r="D161" s="73">
        <f>'[1]Райбюд. Табл. № 5'!C142</f>
        <v>351.3</v>
      </c>
      <c r="E161" s="15">
        <v>0</v>
      </c>
      <c r="F161" s="12">
        <f t="shared" ref="F161:F192" si="55">SUM(G161:H161)</f>
        <v>324.5</v>
      </c>
      <c r="G161" s="73">
        <f>'[1]Райбюд. Табл. № 5'!D142</f>
        <v>324.5</v>
      </c>
      <c r="H161" s="15">
        <v>0</v>
      </c>
      <c r="I161" s="12">
        <f t="shared" si="44"/>
        <v>324.5</v>
      </c>
      <c r="J161" s="74">
        <f>'[1]Райбюд. Табл. № 5'!E142</f>
        <v>324.5</v>
      </c>
      <c r="K161" s="15"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</row>
    <row r="162" spans="1:86" ht="40.5" customHeight="1" x14ac:dyDescent="0.25">
      <c r="A162" s="89" t="s">
        <v>280</v>
      </c>
      <c r="B162" s="47" t="s">
        <v>279</v>
      </c>
      <c r="C162" s="12">
        <f t="shared" si="52"/>
        <v>332.4</v>
      </c>
      <c r="D162" s="73">
        <f>'[1]Райбюд. Табл. № 5'!C143</f>
        <v>332.4</v>
      </c>
      <c r="E162" s="15">
        <v>0</v>
      </c>
      <c r="F162" s="12">
        <f t="shared" si="55"/>
        <v>307.7</v>
      </c>
      <c r="G162" s="73">
        <f>'[1]Райбюд. Табл. № 5'!D143</f>
        <v>307.7</v>
      </c>
      <c r="H162" s="15">
        <v>0</v>
      </c>
      <c r="I162" s="12">
        <f t="shared" si="44"/>
        <v>307.7</v>
      </c>
      <c r="J162" s="74">
        <f>'[1]Райбюд. Табл. № 5'!E143</f>
        <v>307.7</v>
      </c>
      <c r="K162" s="15"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</row>
    <row r="163" spans="1:86" ht="42.75" customHeight="1" x14ac:dyDescent="0.25">
      <c r="A163" s="87" t="s">
        <v>281</v>
      </c>
      <c r="B163" s="47" t="s">
        <v>270</v>
      </c>
      <c r="C163" s="12">
        <f t="shared" si="52"/>
        <v>464</v>
      </c>
      <c r="D163" s="73">
        <f>'[1]Райбюд. Табл. № 5'!C144</f>
        <v>464</v>
      </c>
      <c r="E163" s="15">
        <v>0</v>
      </c>
      <c r="F163" s="12">
        <f t="shared" si="55"/>
        <v>464</v>
      </c>
      <c r="G163" s="73">
        <f>'[1]Райбюд. Табл. № 5'!D144</f>
        <v>464</v>
      </c>
      <c r="H163" s="15">
        <v>0</v>
      </c>
      <c r="I163" s="12">
        <f t="shared" si="44"/>
        <v>464</v>
      </c>
      <c r="J163" s="74">
        <f>'[1]Райбюд. Табл. № 5'!E144</f>
        <v>464</v>
      </c>
      <c r="K163" s="15"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</row>
    <row r="164" spans="1:86" ht="53.25" customHeight="1" x14ac:dyDescent="0.25">
      <c r="A164" s="87" t="s">
        <v>282</v>
      </c>
      <c r="B164" s="47" t="s">
        <v>270</v>
      </c>
      <c r="C164" s="12">
        <f t="shared" si="52"/>
        <v>143.5</v>
      </c>
      <c r="D164" s="73">
        <f>'[1]Райбюд. Табл. № 5'!C145</f>
        <v>143.5</v>
      </c>
      <c r="E164" s="74">
        <v>0</v>
      </c>
      <c r="F164" s="12">
        <f t="shared" si="55"/>
        <v>143.5</v>
      </c>
      <c r="G164" s="73">
        <f>'[1]Райбюд. Табл. № 5'!D145</f>
        <v>143.5</v>
      </c>
      <c r="H164" s="74">
        <v>0</v>
      </c>
      <c r="I164" s="12">
        <f t="shared" si="44"/>
        <v>143.5</v>
      </c>
      <c r="J164" s="74">
        <f>'[1]Райбюд. Табл. № 5'!E145</f>
        <v>143.5</v>
      </c>
      <c r="K164" s="74"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</row>
    <row r="165" spans="1:86" ht="15.75" x14ac:dyDescent="0.25">
      <c r="A165" s="86" t="s">
        <v>283</v>
      </c>
      <c r="B165" s="47" t="s">
        <v>270</v>
      </c>
      <c r="C165" s="12">
        <f t="shared" si="52"/>
        <v>746.4</v>
      </c>
      <c r="D165" s="73">
        <f>'[1]Райбюд. Табл. № 5'!C149</f>
        <v>746.4</v>
      </c>
      <c r="E165" s="74">
        <v>0</v>
      </c>
      <c r="F165" s="12">
        <f t="shared" si="55"/>
        <v>746.4</v>
      </c>
      <c r="G165" s="73">
        <f>'[1]Райбюд. Табл. № 5'!D149</f>
        <v>746.4</v>
      </c>
      <c r="H165" s="74">
        <v>0</v>
      </c>
      <c r="I165" s="12">
        <f t="shared" si="44"/>
        <v>746.4</v>
      </c>
      <c r="J165" s="74">
        <f>'[1]Райбюд. Табл. № 5'!E149</f>
        <v>746.4</v>
      </c>
      <c r="K165" s="74"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</row>
    <row r="166" spans="1:86" ht="51" x14ac:dyDescent="0.25">
      <c r="A166" s="70" t="s">
        <v>284</v>
      </c>
      <c r="B166" s="71" t="s">
        <v>285</v>
      </c>
      <c r="C166" s="12">
        <f>SUM(D166:E166)</f>
        <v>330</v>
      </c>
      <c r="D166" s="73">
        <v>0</v>
      </c>
      <c r="E166" s="74">
        <f>'[1]Свод с.п.'!C63</f>
        <v>330</v>
      </c>
      <c r="F166" s="12">
        <f t="shared" si="55"/>
        <v>330</v>
      </c>
      <c r="G166" s="73">
        <v>0</v>
      </c>
      <c r="H166" s="74">
        <f>'[1]Свод с.п.'!D63</f>
        <v>330</v>
      </c>
      <c r="I166" s="12">
        <f t="shared" si="44"/>
        <v>330</v>
      </c>
      <c r="J166" s="73">
        <v>0</v>
      </c>
      <c r="K166" s="74">
        <f>'[1]Свод с.п.'!E63</f>
        <v>330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</row>
    <row r="167" spans="1:86" ht="51" x14ac:dyDescent="0.25">
      <c r="A167" s="86" t="s">
        <v>286</v>
      </c>
      <c r="B167" s="47" t="s">
        <v>270</v>
      </c>
      <c r="C167" s="12">
        <f t="shared" ref="C167:C169" si="56">SUM(D167:E167)</f>
        <v>299.2</v>
      </c>
      <c r="D167" s="73">
        <f>'[1]Райбюд. Табл. № 5'!C146</f>
        <v>299.2</v>
      </c>
      <c r="E167" s="74"/>
      <c r="F167" s="12">
        <f t="shared" si="55"/>
        <v>299.3</v>
      </c>
      <c r="G167" s="73">
        <f>'[1]Райбюд. Табл. № 5'!D146</f>
        <v>299.3</v>
      </c>
      <c r="H167" s="74"/>
      <c r="I167" s="12">
        <f t="shared" si="44"/>
        <v>299.3</v>
      </c>
      <c r="J167" s="73">
        <f>'[1]Райбюд. Табл. № 5'!E146</f>
        <v>299.3</v>
      </c>
      <c r="K167" s="7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</row>
    <row r="168" spans="1:86" ht="39" x14ac:dyDescent="0.25">
      <c r="A168" s="90" t="s">
        <v>287</v>
      </c>
      <c r="B168" s="47" t="s">
        <v>270</v>
      </c>
      <c r="C168" s="12">
        <f t="shared" si="56"/>
        <v>10.5</v>
      </c>
      <c r="D168" s="73">
        <f>'[1]Райбюд. Табл. № 5'!C147</f>
        <v>10.5</v>
      </c>
      <c r="E168" s="74"/>
      <c r="F168" s="12">
        <f t="shared" si="55"/>
        <v>10.5</v>
      </c>
      <c r="G168" s="73">
        <f>'[1]Райбюд. Табл. № 5'!D147</f>
        <v>10.5</v>
      </c>
      <c r="H168" s="74"/>
      <c r="I168" s="12">
        <f t="shared" si="44"/>
        <v>10.5</v>
      </c>
      <c r="J168" s="73">
        <f>'[1]Райбюд. Табл. № 5'!E147</f>
        <v>10.5</v>
      </c>
      <c r="K168" s="7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</row>
    <row r="169" spans="1:86" ht="51" x14ac:dyDescent="0.25">
      <c r="A169" s="91" t="s">
        <v>288</v>
      </c>
      <c r="B169" s="47" t="s">
        <v>270</v>
      </c>
      <c r="C169" s="12">
        <f t="shared" si="56"/>
        <v>15.5</v>
      </c>
      <c r="D169" s="73">
        <f>'[1]Райбюд. Табл. № 5'!C148</f>
        <v>15.5</v>
      </c>
      <c r="E169" s="74"/>
      <c r="F169" s="12">
        <f t="shared" si="55"/>
        <v>15.5</v>
      </c>
      <c r="G169" s="73">
        <f>'[1]Райбюд. Табл. № 5'!D148</f>
        <v>15.5</v>
      </c>
      <c r="H169" s="74"/>
      <c r="I169" s="12">
        <f t="shared" si="44"/>
        <v>15.5</v>
      </c>
      <c r="J169" s="73">
        <f>'[1]Райбюд. Табл. № 5'!E148</f>
        <v>15.5</v>
      </c>
      <c r="K169" s="7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</row>
    <row r="170" spans="1:86" ht="38.25" x14ac:dyDescent="0.25">
      <c r="A170" s="70" t="s">
        <v>289</v>
      </c>
      <c r="B170" s="71" t="s">
        <v>285</v>
      </c>
      <c r="C170" s="12">
        <f t="shared" si="52"/>
        <v>47.699999999999996</v>
      </c>
      <c r="D170" s="73">
        <v>0</v>
      </c>
      <c r="E170" s="74">
        <f>'[1]Свод с.п.'!C62</f>
        <v>47.699999999999996</v>
      </c>
      <c r="F170" s="12">
        <f t="shared" si="55"/>
        <v>44.2</v>
      </c>
      <c r="G170" s="73">
        <v>0</v>
      </c>
      <c r="H170" s="74">
        <f>'[1]Свод с.п.'!D62</f>
        <v>44.2</v>
      </c>
      <c r="I170" s="12">
        <f t="shared" si="44"/>
        <v>44.2</v>
      </c>
      <c r="J170" s="73">
        <v>0</v>
      </c>
      <c r="K170" s="74">
        <f>'[1]Свод с.п.'!E62</f>
        <v>44.2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</row>
    <row r="171" spans="1:86" ht="25.5" x14ac:dyDescent="0.25">
      <c r="A171" s="92" t="s">
        <v>290</v>
      </c>
      <c r="B171" s="58" t="s">
        <v>291</v>
      </c>
      <c r="C171" s="12">
        <f t="shared" si="52"/>
        <v>6800.6</v>
      </c>
      <c r="D171" s="67">
        <f>D172+D173</f>
        <v>6800.6</v>
      </c>
      <c r="E171" s="68">
        <v>0</v>
      </c>
      <c r="F171" s="12">
        <f t="shared" si="55"/>
        <v>6800.6</v>
      </c>
      <c r="G171" s="67">
        <f>G172+G173</f>
        <v>6800.6</v>
      </c>
      <c r="H171" s="68">
        <v>0</v>
      </c>
      <c r="I171" s="12">
        <f t="shared" si="44"/>
        <v>6800.6</v>
      </c>
      <c r="J171" s="67">
        <f>J172+J173</f>
        <v>6800.6</v>
      </c>
      <c r="K171" s="68"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</row>
    <row r="172" spans="1:86" ht="19.5" customHeight="1" x14ac:dyDescent="0.25">
      <c r="A172" s="36" t="s">
        <v>292</v>
      </c>
      <c r="B172" s="47" t="s">
        <v>293</v>
      </c>
      <c r="C172" s="12">
        <f t="shared" si="52"/>
        <v>5407.7</v>
      </c>
      <c r="D172" s="73">
        <f>'[1]Райбюд. Табл. № 5'!C151</f>
        <v>5407.7</v>
      </c>
      <c r="E172" s="74">
        <v>0</v>
      </c>
      <c r="F172" s="12">
        <f t="shared" si="55"/>
        <v>5407.7</v>
      </c>
      <c r="G172" s="73">
        <f>'[1]Райбюд. Табл. № 5'!D151</f>
        <v>5407.7</v>
      </c>
      <c r="H172" s="74">
        <v>0</v>
      </c>
      <c r="I172" s="12">
        <f t="shared" si="44"/>
        <v>5407.7</v>
      </c>
      <c r="J172" s="73">
        <f>'[1]Райбюд. Табл. № 5'!E151</f>
        <v>5407.7</v>
      </c>
      <c r="K172" s="74"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</row>
    <row r="173" spans="1:86" ht="27" customHeight="1" x14ac:dyDescent="0.25">
      <c r="A173" s="36" t="s">
        <v>294</v>
      </c>
      <c r="B173" s="47" t="s">
        <v>293</v>
      </c>
      <c r="C173" s="12">
        <f t="shared" si="52"/>
        <v>1392.9</v>
      </c>
      <c r="D173" s="73">
        <f>'[1]Райбюд. Табл. № 5'!C152</f>
        <v>1392.9</v>
      </c>
      <c r="E173" s="74">
        <v>0</v>
      </c>
      <c r="F173" s="12">
        <f t="shared" si="55"/>
        <v>1392.9</v>
      </c>
      <c r="G173" s="73">
        <f>'[1]Райбюд. Табл. № 5'!D152</f>
        <v>1392.9</v>
      </c>
      <c r="H173" s="74">
        <v>0</v>
      </c>
      <c r="I173" s="12">
        <f t="shared" si="44"/>
        <v>1392.9</v>
      </c>
      <c r="J173" s="73">
        <f>'[1]Райбюд. Табл. № 5'!E152</f>
        <v>1392.9</v>
      </c>
      <c r="K173" s="74"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</row>
    <row r="174" spans="1:86" ht="35.25" customHeight="1" x14ac:dyDescent="0.25">
      <c r="A174" s="93" t="s">
        <v>295</v>
      </c>
      <c r="B174" s="58" t="s">
        <v>296</v>
      </c>
      <c r="C174" s="12">
        <f t="shared" si="52"/>
        <v>864.8</v>
      </c>
      <c r="D174" s="67">
        <f>D175</f>
        <v>864.8</v>
      </c>
      <c r="E174" s="67">
        <f>E175</f>
        <v>0</v>
      </c>
      <c r="F174" s="12">
        <f t="shared" si="55"/>
        <v>864.8</v>
      </c>
      <c r="G174" s="67">
        <f>G175</f>
        <v>864.8</v>
      </c>
      <c r="H174" s="67">
        <f>H175</f>
        <v>0</v>
      </c>
      <c r="I174" s="12">
        <f t="shared" si="44"/>
        <v>864.8</v>
      </c>
      <c r="J174" s="67">
        <f>J175</f>
        <v>864.8</v>
      </c>
      <c r="K174" s="67">
        <f>K175</f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</row>
    <row r="175" spans="1:86" ht="38.25" x14ac:dyDescent="0.25">
      <c r="A175" s="86" t="s">
        <v>297</v>
      </c>
      <c r="B175" s="47" t="s">
        <v>298</v>
      </c>
      <c r="C175" s="32">
        <f>SUM(D175:E175)</f>
        <v>864.8</v>
      </c>
      <c r="D175" s="73">
        <f>'[1]Райбюд. Табл. № 5'!C154</f>
        <v>864.8</v>
      </c>
      <c r="E175" s="73">
        <v>0</v>
      </c>
      <c r="F175" s="12">
        <f>SUM(G175:H175)</f>
        <v>864.8</v>
      </c>
      <c r="G175" s="73">
        <f>'[1]Райбюд. Табл. № 5'!D154</f>
        <v>864.8</v>
      </c>
      <c r="H175" s="94">
        <v>0</v>
      </c>
      <c r="I175" s="12">
        <f t="shared" si="44"/>
        <v>864.8</v>
      </c>
      <c r="J175" s="73">
        <f>'[1]Райбюд. Табл. № 5'!E154</f>
        <v>864.8</v>
      </c>
      <c r="K175" s="73"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</row>
    <row r="176" spans="1:86" ht="25.5" x14ac:dyDescent="0.25">
      <c r="A176" s="65" t="s">
        <v>299</v>
      </c>
      <c r="B176" s="95" t="s">
        <v>300</v>
      </c>
      <c r="C176" s="32">
        <f t="shared" ref="C176:C177" si="57">SUM(D176:E176)</f>
        <v>1713.2000000000003</v>
      </c>
      <c r="D176" s="67">
        <f>D177</f>
        <v>0</v>
      </c>
      <c r="E176" s="67">
        <f>E177</f>
        <v>1713.2000000000003</v>
      </c>
      <c r="F176" s="12">
        <f t="shared" ref="F176:F177" si="58">SUM(G176:H176)</f>
        <v>1790.9999999999998</v>
      </c>
      <c r="G176" s="67">
        <f>G177</f>
        <v>0</v>
      </c>
      <c r="H176" s="67">
        <f>H177</f>
        <v>1790.9999999999998</v>
      </c>
      <c r="I176" s="12">
        <f t="shared" si="44"/>
        <v>1855.3</v>
      </c>
      <c r="J176" s="67">
        <f>J177</f>
        <v>0</v>
      </c>
      <c r="K176" s="67">
        <f>K177</f>
        <v>1855.3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</row>
    <row r="177" spans="1:86" ht="34.5" customHeight="1" x14ac:dyDescent="0.25">
      <c r="A177" s="70" t="s">
        <v>301</v>
      </c>
      <c r="B177" s="71" t="s">
        <v>302</v>
      </c>
      <c r="C177" s="32">
        <f t="shared" si="57"/>
        <v>1713.2000000000003</v>
      </c>
      <c r="D177" s="73">
        <v>0</v>
      </c>
      <c r="E177" s="73">
        <f>'[1]Свод с.п.'!C65</f>
        <v>1713.2000000000003</v>
      </c>
      <c r="F177" s="12">
        <f t="shared" si="58"/>
        <v>1790.9999999999998</v>
      </c>
      <c r="G177" s="73">
        <v>0</v>
      </c>
      <c r="H177" s="94">
        <f>'[1]Свод с.п.'!D65</f>
        <v>1790.9999999999998</v>
      </c>
      <c r="I177" s="12">
        <f t="shared" si="44"/>
        <v>1855.3</v>
      </c>
      <c r="J177" s="73">
        <v>0</v>
      </c>
      <c r="K177" s="73">
        <f>'[1]Свод с.п.'!E65</f>
        <v>1855.3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</row>
    <row r="178" spans="1:86" ht="38.25" x14ac:dyDescent="0.25">
      <c r="A178" s="75" t="s">
        <v>303</v>
      </c>
      <c r="B178" s="58" t="s">
        <v>304</v>
      </c>
      <c r="C178" s="12">
        <f t="shared" si="52"/>
        <v>0</v>
      </c>
      <c r="D178" s="67">
        <f>D179</f>
        <v>0</v>
      </c>
      <c r="E178" s="67">
        <v>0</v>
      </c>
      <c r="F178" s="12">
        <f t="shared" si="55"/>
        <v>1</v>
      </c>
      <c r="G178" s="67">
        <f>G179</f>
        <v>1</v>
      </c>
      <c r="H178" s="67">
        <v>0</v>
      </c>
      <c r="I178" s="12">
        <f t="shared" si="44"/>
        <v>0.9</v>
      </c>
      <c r="J178" s="67">
        <f>J179</f>
        <v>0.9</v>
      </c>
      <c r="K178" s="67"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</row>
    <row r="179" spans="1:86" ht="38.25" x14ac:dyDescent="0.25">
      <c r="A179" s="80" t="s">
        <v>305</v>
      </c>
      <c r="B179" s="47" t="s">
        <v>306</v>
      </c>
      <c r="C179" s="12">
        <f t="shared" si="52"/>
        <v>0</v>
      </c>
      <c r="D179" s="73">
        <f>'[1]Райбюд. Табл. № 5'!C156</f>
        <v>0</v>
      </c>
      <c r="E179" s="73">
        <v>0</v>
      </c>
      <c r="F179" s="12">
        <f t="shared" si="55"/>
        <v>1</v>
      </c>
      <c r="G179" s="73">
        <f>'[1]Райбюд. Табл. № 5'!D156</f>
        <v>1</v>
      </c>
      <c r="H179" s="73">
        <v>0</v>
      </c>
      <c r="I179" s="12">
        <f t="shared" si="44"/>
        <v>0.9</v>
      </c>
      <c r="J179" s="73">
        <f>'[1]Райбюд. Табл. № 5'!E156</f>
        <v>0.9</v>
      </c>
      <c r="K179" s="73"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</row>
    <row r="180" spans="1:86" ht="15.75" x14ac:dyDescent="0.25">
      <c r="A180" s="96" t="s">
        <v>307</v>
      </c>
      <c r="B180" s="58" t="s">
        <v>308</v>
      </c>
      <c r="C180" s="12">
        <f t="shared" ref="C180" si="59">SUM(D180:E180)</f>
        <v>0</v>
      </c>
      <c r="D180" s="67">
        <f>D181</f>
        <v>0</v>
      </c>
      <c r="E180" s="67">
        <v>0</v>
      </c>
      <c r="F180" s="12">
        <f t="shared" si="55"/>
        <v>0</v>
      </c>
      <c r="G180" s="67">
        <f>G181</f>
        <v>0</v>
      </c>
      <c r="H180" s="67">
        <v>0</v>
      </c>
      <c r="I180" s="12">
        <f t="shared" si="44"/>
        <v>0</v>
      </c>
      <c r="J180" s="67">
        <f>J181</f>
        <v>0</v>
      </c>
      <c r="K180" s="67"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</row>
    <row r="181" spans="1:86" ht="27.75" customHeight="1" x14ac:dyDescent="0.25">
      <c r="A181" s="86" t="s">
        <v>309</v>
      </c>
      <c r="B181" s="47" t="s">
        <v>310</v>
      </c>
      <c r="C181" s="12">
        <f t="shared" si="52"/>
        <v>0</v>
      </c>
      <c r="D181" s="94">
        <f>'[1]Райбюд. Табл. № 5'!C158</f>
        <v>0</v>
      </c>
      <c r="E181" s="94">
        <v>0</v>
      </c>
      <c r="F181" s="12">
        <f t="shared" si="55"/>
        <v>0</v>
      </c>
      <c r="G181" s="94">
        <f>'[1]Райбюд. Табл. № 5'!D158</f>
        <v>0</v>
      </c>
      <c r="H181" s="94">
        <v>0</v>
      </c>
      <c r="I181" s="12">
        <f t="shared" si="44"/>
        <v>0</v>
      </c>
      <c r="J181" s="94">
        <f>'[1]Райбюд. Табл. № 5'!E158</f>
        <v>0</v>
      </c>
      <c r="K181" s="94"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</row>
    <row r="182" spans="1:86" ht="26.25" customHeight="1" x14ac:dyDescent="0.25">
      <c r="A182" s="96" t="s">
        <v>311</v>
      </c>
      <c r="B182" s="58" t="s">
        <v>312</v>
      </c>
      <c r="C182" s="12">
        <f t="shared" si="52"/>
        <v>1178.4000000000001</v>
      </c>
      <c r="D182" s="97">
        <f>D183</f>
        <v>1178.4000000000001</v>
      </c>
      <c r="E182" s="97">
        <f>E183</f>
        <v>0</v>
      </c>
      <c r="F182" s="12">
        <f t="shared" si="55"/>
        <v>1221.8</v>
      </c>
      <c r="G182" s="97">
        <f>G183</f>
        <v>1221.8</v>
      </c>
      <c r="H182" s="97">
        <f>H183</f>
        <v>0</v>
      </c>
      <c r="I182" s="12">
        <f t="shared" si="44"/>
        <v>1252.8</v>
      </c>
      <c r="J182" s="97">
        <f>J183</f>
        <v>1252.8</v>
      </c>
      <c r="K182" s="97">
        <f>K183</f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</row>
    <row r="183" spans="1:86" ht="28.5" customHeight="1" x14ac:dyDescent="0.25">
      <c r="A183" s="36" t="s">
        <v>313</v>
      </c>
      <c r="B183" s="16" t="s">
        <v>314</v>
      </c>
      <c r="C183" s="12">
        <f t="shared" si="52"/>
        <v>1178.4000000000001</v>
      </c>
      <c r="D183" s="94">
        <f>'[1]Райбюд. Табл. № 5'!C160</f>
        <v>1178.4000000000001</v>
      </c>
      <c r="E183" s="94">
        <v>0</v>
      </c>
      <c r="F183" s="12">
        <f t="shared" si="55"/>
        <v>1221.8</v>
      </c>
      <c r="G183" s="94">
        <f>'[1]Райбюд. Табл. № 5'!D160</f>
        <v>1221.8</v>
      </c>
      <c r="H183" s="94">
        <v>0</v>
      </c>
      <c r="I183" s="12">
        <f t="shared" si="44"/>
        <v>1252.8</v>
      </c>
      <c r="J183" s="94">
        <f>'[1]Райбюд. Табл. № 5'!E160</f>
        <v>1252.8</v>
      </c>
      <c r="K183" s="94"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</row>
    <row r="184" spans="1:86" ht="24" customHeight="1" x14ac:dyDescent="0.25">
      <c r="A184" s="98" t="s">
        <v>315</v>
      </c>
      <c r="B184" s="66" t="s">
        <v>316</v>
      </c>
      <c r="C184" s="99">
        <f t="shared" si="52"/>
        <v>40764.006999999998</v>
      </c>
      <c r="D184" s="100">
        <f>D185+D188+D190</f>
        <v>17109.206999999999</v>
      </c>
      <c r="E184" s="100">
        <f>E185+E188+E190</f>
        <v>23654.800000000003</v>
      </c>
      <c r="F184" s="99">
        <f t="shared" si="55"/>
        <v>23487.7</v>
      </c>
      <c r="G184" s="100">
        <f>G185+G188+G190</f>
        <v>17176.400000000001</v>
      </c>
      <c r="H184" s="100">
        <f t="shared" ref="H184" si="60">H185+H188+H190</f>
        <v>6311.3</v>
      </c>
      <c r="I184" s="99">
        <f t="shared" si="44"/>
        <v>23487.7</v>
      </c>
      <c r="J184" s="100">
        <f>J185+J188+J190</f>
        <v>17176.400000000001</v>
      </c>
      <c r="K184" s="100">
        <f>K185+K188+K190</f>
        <v>6311.3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</row>
    <row r="185" spans="1:86" ht="24" customHeight="1" x14ac:dyDescent="0.25">
      <c r="A185" s="69" t="s">
        <v>317</v>
      </c>
      <c r="B185" s="19" t="s">
        <v>318</v>
      </c>
      <c r="C185" s="99">
        <f t="shared" si="52"/>
        <v>5168.8069999999998</v>
      </c>
      <c r="D185" s="100">
        <f>D186</f>
        <v>3468.8069999999998</v>
      </c>
      <c r="E185" s="100">
        <f>E187</f>
        <v>1700</v>
      </c>
      <c r="F185" s="99">
        <f t="shared" si="55"/>
        <v>3418</v>
      </c>
      <c r="G185" s="100">
        <f>G186</f>
        <v>3418</v>
      </c>
      <c r="H185" s="100">
        <f>H187</f>
        <v>0</v>
      </c>
      <c r="I185" s="99">
        <f t="shared" si="44"/>
        <v>3418</v>
      </c>
      <c r="J185" s="100">
        <f>J186</f>
        <v>3418</v>
      </c>
      <c r="K185" s="100">
        <f>K187</f>
        <v>0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</row>
    <row r="186" spans="1:86" ht="39" customHeight="1" x14ac:dyDescent="0.25">
      <c r="A186" s="36" t="s">
        <v>319</v>
      </c>
      <c r="B186" s="16" t="s">
        <v>320</v>
      </c>
      <c r="C186" s="72">
        <f t="shared" si="52"/>
        <v>3468.8069999999998</v>
      </c>
      <c r="D186" s="101">
        <f>'[1]Райбюд. Табл. № 5'!C163</f>
        <v>3468.8069999999998</v>
      </c>
      <c r="E186" s="94">
        <v>0</v>
      </c>
      <c r="F186" s="12">
        <f t="shared" si="55"/>
        <v>3418</v>
      </c>
      <c r="G186" s="94">
        <f>'[1]Райбюд. Табл. № 5'!D163</f>
        <v>3418</v>
      </c>
      <c r="H186" s="94">
        <v>0</v>
      </c>
      <c r="I186" s="12">
        <f t="shared" si="44"/>
        <v>3418</v>
      </c>
      <c r="J186" s="94">
        <f>'[1]Райбюд. Табл. № 5'!E163</f>
        <v>3418</v>
      </c>
      <c r="K186" s="94">
        <v>0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</row>
    <row r="187" spans="1:86" ht="24.75" customHeight="1" x14ac:dyDescent="0.25">
      <c r="A187" s="102" t="s">
        <v>321</v>
      </c>
      <c r="B187" s="71" t="s">
        <v>322</v>
      </c>
      <c r="C187" s="12">
        <f t="shared" ref="C187:C192" si="61">SUM(D187:E187)</f>
        <v>1700</v>
      </c>
      <c r="D187" s="94">
        <v>0</v>
      </c>
      <c r="E187" s="94">
        <f>'[1]Свод с.п.'!C67</f>
        <v>1700</v>
      </c>
      <c r="F187" s="12">
        <f t="shared" si="55"/>
        <v>0</v>
      </c>
      <c r="G187" s="94">
        <v>0</v>
      </c>
      <c r="H187" s="94">
        <f>'[1]Свод с.п.'!F67</f>
        <v>0</v>
      </c>
      <c r="I187" s="12">
        <f t="shared" ref="I187:I192" si="62">SUM(J187:K187)</f>
        <v>0</v>
      </c>
      <c r="J187" s="94">
        <v>0</v>
      </c>
      <c r="K187" s="94">
        <f>'[1]Свод с.п.'!I67</f>
        <v>0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</row>
    <row r="188" spans="1:86" ht="39" customHeight="1" x14ac:dyDescent="0.25">
      <c r="A188" s="103" t="s">
        <v>323</v>
      </c>
      <c r="B188" s="19" t="s">
        <v>324</v>
      </c>
      <c r="C188" s="12">
        <f t="shared" si="61"/>
        <v>13487.4</v>
      </c>
      <c r="D188" s="97">
        <f>D189</f>
        <v>13487.4</v>
      </c>
      <c r="E188" s="97">
        <v>0</v>
      </c>
      <c r="F188" s="12">
        <f t="shared" si="55"/>
        <v>13605.4</v>
      </c>
      <c r="G188" s="97">
        <f>G189</f>
        <v>13605.4</v>
      </c>
      <c r="H188" s="97">
        <v>0</v>
      </c>
      <c r="I188" s="12">
        <f t="shared" si="62"/>
        <v>13605.4</v>
      </c>
      <c r="J188" s="97">
        <f>J189</f>
        <v>13605.4</v>
      </c>
      <c r="K188" s="97">
        <f>K189</f>
        <v>0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</row>
    <row r="189" spans="1:86" ht="39" customHeight="1" x14ac:dyDescent="0.25">
      <c r="A189" s="80" t="s">
        <v>325</v>
      </c>
      <c r="B189" s="16" t="s">
        <v>326</v>
      </c>
      <c r="C189" s="12">
        <f t="shared" si="61"/>
        <v>13487.4</v>
      </c>
      <c r="D189" s="94">
        <f>'[1]Райбюд. Табл. № 5'!C165</f>
        <v>13487.4</v>
      </c>
      <c r="E189" s="94">
        <v>0</v>
      </c>
      <c r="F189" s="12">
        <f t="shared" si="55"/>
        <v>13605.4</v>
      </c>
      <c r="G189" s="94">
        <f>'[1]Райбюд. Табл. № 5'!D165</f>
        <v>13605.4</v>
      </c>
      <c r="H189" s="94">
        <v>0</v>
      </c>
      <c r="I189" s="12">
        <f t="shared" si="62"/>
        <v>13605.4</v>
      </c>
      <c r="J189" s="94">
        <f>'[1]Райбюд. Табл. № 5'!E165</f>
        <v>13605.4</v>
      </c>
      <c r="K189" s="94">
        <v>0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</row>
    <row r="190" spans="1:86" ht="23.25" customHeight="1" x14ac:dyDescent="0.25">
      <c r="A190" s="104" t="s">
        <v>327</v>
      </c>
      <c r="B190" s="19" t="s">
        <v>328</v>
      </c>
      <c r="C190" s="12">
        <f t="shared" si="61"/>
        <v>22107.800000000003</v>
      </c>
      <c r="D190" s="97">
        <f>D191</f>
        <v>153</v>
      </c>
      <c r="E190" s="97">
        <f>E192</f>
        <v>21954.800000000003</v>
      </c>
      <c r="F190" s="12">
        <f t="shared" si="55"/>
        <v>6464.3</v>
      </c>
      <c r="G190" s="97">
        <f>G191</f>
        <v>153</v>
      </c>
      <c r="H190" s="97">
        <f>H192</f>
        <v>6311.3</v>
      </c>
      <c r="I190" s="12">
        <f t="shared" si="62"/>
        <v>6464.3</v>
      </c>
      <c r="J190" s="97">
        <f>J191</f>
        <v>153</v>
      </c>
      <c r="K190" s="97">
        <f>K192</f>
        <v>6311.3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</row>
    <row r="191" spans="1:86" ht="39" customHeight="1" x14ac:dyDescent="0.25">
      <c r="A191" s="80" t="s">
        <v>329</v>
      </c>
      <c r="B191" s="16" t="s">
        <v>330</v>
      </c>
      <c r="C191" s="12">
        <f t="shared" si="61"/>
        <v>153</v>
      </c>
      <c r="D191" s="94">
        <f>'[1]Райбюд. Табл. № 5'!C167</f>
        <v>153</v>
      </c>
      <c r="E191" s="94">
        <v>0</v>
      </c>
      <c r="F191" s="12">
        <f t="shared" si="55"/>
        <v>153</v>
      </c>
      <c r="G191" s="94">
        <f>'[1]Райбюд. Табл. № 5'!D167</f>
        <v>153</v>
      </c>
      <c r="H191" s="94">
        <v>0</v>
      </c>
      <c r="I191" s="12">
        <f t="shared" si="62"/>
        <v>153</v>
      </c>
      <c r="J191" s="94">
        <f>'[1]Райбюд. Табл. № 5'!E167</f>
        <v>153</v>
      </c>
      <c r="K191" s="94">
        <v>0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</row>
    <row r="192" spans="1:86" ht="24" customHeight="1" x14ac:dyDescent="0.25">
      <c r="A192" s="102" t="s">
        <v>331</v>
      </c>
      <c r="B192" s="71" t="s">
        <v>332</v>
      </c>
      <c r="C192" s="12">
        <f t="shared" si="61"/>
        <v>21954.800000000003</v>
      </c>
      <c r="D192" s="94">
        <v>0</v>
      </c>
      <c r="E192" s="94">
        <f>'[1]Свод с.п.'!C68</f>
        <v>21954.800000000003</v>
      </c>
      <c r="F192" s="12">
        <f t="shared" si="55"/>
        <v>6311.3</v>
      </c>
      <c r="G192" s="94">
        <v>0</v>
      </c>
      <c r="H192" s="94">
        <f>'[1]Свод с.п.'!D68</f>
        <v>6311.3</v>
      </c>
      <c r="I192" s="12">
        <f t="shared" si="62"/>
        <v>6311.3</v>
      </c>
      <c r="J192" s="94">
        <v>0</v>
      </c>
      <c r="K192" s="94">
        <f>'[1]Свод с.п.'!E68</f>
        <v>6311.3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</row>
    <row r="193" spans="1:86" ht="24.75" customHeight="1" x14ac:dyDescent="0.25">
      <c r="A193" s="105" t="s">
        <v>333</v>
      </c>
      <c r="B193" s="106"/>
      <c r="C193" s="109">
        <f>D193+E193</f>
        <v>625075.34</v>
      </c>
      <c r="D193" s="110">
        <f>D121+D11</f>
        <v>471657.33999999997</v>
      </c>
      <c r="E193" s="109">
        <f>E121+E11</f>
        <v>153418</v>
      </c>
      <c r="F193" s="109">
        <f>G193+H193</f>
        <v>498911.8</v>
      </c>
      <c r="G193" s="110">
        <f>G121+G11</f>
        <v>366991</v>
      </c>
      <c r="H193" s="109">
        <f>H121+H11</f>
        <v>131920.79999999999</v>
      </c>
      <c r="I193" s="109">
        <f>J193+K193</f>
        <v>508206.1</v>
      </c>
      <c r="J193" s="110">
        <f>J121+J11</f>
        <v>371878.19999999995</v>
      </c>
      <c r="K193" s="109">
        <f>K121+K11</f>
        <v>136327.9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</row>
    <row r="194" spans="1:86" ht="30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2"/>
      <c r="M194" s="2" t="s">
        <v>334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</row>
    <row r="195" spans="1:86" ht="30.75" customHeight="1" x14ac:dyDescent="0.25">
      <c r="A195" s="10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</row>
    <row r="196" spans="1:86" ht="30.75" customHeight="1" x14ac:dyDescent="0.25">
      <c r="A196" s="10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</row>
    <row r="197" spans="1:86" ht="30.75" customHeight="1" x14ac:dyDescent="0.25">
      <c r="A197" s="10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</row>
    <row r="198" spans="1:86" ht="30.75" customHeight="1" x14ac:dyDescent="0.25">
      <c r="A198" s="10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</row>
    <row r="199" spans="1:86" x14ac:dyDescent="0.25">
      <c r="A199" s="10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</row>
    <row r="200" spans="1:86" x14ac:dyDescent="0.25">
      <c r="A200" s="10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</row>
    <row r="201" spans="1:86" x14ac:dyDescent="0.25">
      <c r="A201" s="10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</row>
    <row r="202" spans="1:86" x14ac:dyDescent="0.25">
      <c r="A202" s="10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</row>
    <row r="203" spans="1:86" x14ac:dyDescent="0.25">
      <c r="A203" s="10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</row>
    <row r="204" spans="1:86" x14ac:dyDescent="0.25">
      <c r="A204" s="10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</row>
    <row r="205" spans="1:86" x14ac:dyDescent="0.25">
      <c r="A205" s="10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</row>
    <row r="206" spans="1:86" x14ac:dyDescent="0.25">
      <c r="A206" s="10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</row>
    <row r="207" spans="1:86" x14ac:dyDescent="0.25">
      <c r="A207" s="10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</row>
    <row r="208" spans="1:86" x14ac:dyDescent="0.25">
      <c r="A208" s="10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</row>
    <row r="209" spans="1:86" x14ac:dyDescent="0.25">
      <c r="A209" s="10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</row>
    <row r="210" spans="1:86" x14ac:dyDescent="0.25">
      <c r="A210" s="10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</row>
    <row r="211" spans="1:86" x14ac:dyDescent="0.25">
      <c r="A211" s="10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</row>
    <row r="212" spans="1:86" x14ac:dyDescent="0.25">
      <c r="A212" s="10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</row>
    <row r="213" spans="1:86" x14ac:dyDescent="0.25">
      <c r="A213" s="10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</row>
    <row r="214" spans="1:86" x14ac:dyDescent="0.25">
      <c r="A214" s="10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</row>
    <row r="215" spans="1:86" x14ac:dyDescent="0.25">
      <c r="A215" s="10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</row>
    <row r="216" spans="1:86" x14ac:dyDescent="0.25">
      <c r="A216" s="10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</row>
    <row r="217" spans="1:86" x14ac:dyDescent="0.25">
      <c r="A217" s="10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</row>
    <row r="218" spans="1:86" x14ac:dyDescent="0.25">
      <c r="A218" s="10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</row>
    <row r="219" spans="1:86" x14ac:dyDescent="0.25">
      <c r="A219" s="10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</row>
    <row r="220" spans="1:86" x14ac:dyDescent="0.25">
      <c r="A220" s="107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86" x14ac:dyDescent="0.25">
      <c r="A221" s="107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86" x14ac:dyDescent="0.25">
      <c r="A222" s="107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86" x14ac:dyDescent="0.25">
      <c r="A223" s="107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86" x14ac:dyDescent="0.25">
      <c r="A224" s="107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107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107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107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107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107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107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107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107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107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107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107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107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107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107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107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107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107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107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107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107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107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107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107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107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107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107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107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107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107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107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107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107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107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107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107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107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107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107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107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107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107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107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107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107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107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107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107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107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107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107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107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107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107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107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107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107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107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107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107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107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107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107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107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107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107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107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107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107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107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107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107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107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107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107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107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107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107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107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107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107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107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107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107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107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107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107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107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107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107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107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107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107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107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107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107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107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107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107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107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107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107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107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107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107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107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107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107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107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107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107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107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107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107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107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107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107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107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107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107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107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107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107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107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107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107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107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107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107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107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107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107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107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107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107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107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107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107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107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107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107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107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107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107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107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107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107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107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107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107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107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107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107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107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107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107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107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107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107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107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107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107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107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107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107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107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107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107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107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107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107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107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107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107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107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107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107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107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107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107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107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107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107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107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107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107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107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107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107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107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107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107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107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107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107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107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107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107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107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107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107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107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107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107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107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107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107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107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107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107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107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107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107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107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107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107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107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107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107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107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107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107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107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107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107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107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107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107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107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107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107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107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107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107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107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107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107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107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107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107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107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107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107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107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107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107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107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107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107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107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107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107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25">
      <c r="A476" s="107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x14ac:dyDescent="0.25">
      <c r="A477" s="107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25">
      <c r="A478" s="107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x14ac:dyDescent="0.25">
      <c r="A479" s="107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x14ac:dyDescent="0.25">
      <c r="A480" s="107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x14ac:dyDescent="0.25">
      <c r="A481" s="107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x14ac:dyDescent="0.25">
      <c r="A482" s="107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x14ac:dyDescent="0.25">
      <c r="A483" s="107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x14ac:dyDescent="0.25">
      <c r="A484" s="107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x14ac:dyDescent="0.25">
      <c r="A485" s="107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x14ac:dyDescent="0.25">
      <c r="A486" s="107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x14ac:dyDescent="0.25">
      <c r="A487" s="107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x14ac:dyDescent="0.25">
      <c r="A488" s="107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x14ac:dyDescent="0.25">
      <c r="A489" s="107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x14ac:dyDescent="0.25">
      <c r="A490" s="107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x14ac:dyDescent="0.25">
      <c r="A491" s="107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x14ac:dyDescent="0.25">
      <c r="A492" s="107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x14ac:dyDescent="0.25">
      <c r="A493" s="107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107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107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107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107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107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107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107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107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107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107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107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107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107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107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107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107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107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107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107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107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107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107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107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107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107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107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107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107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x14ac:dyDescent="0.25">
      <c r="A522" s="107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x14ac:dyDescent="0.25">
      <c r="A523" s="107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x14ac:dyDescent="0.25">
      <c r="A524" s="107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x14ac:dyDescent="0.25">
      <c r="A525" s="107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x14ac:dyDescent="0.25">
      <c r="A526" s="107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x14ac:dyDescent="0.25">
      <c r="A527" s="107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x14ac:dyDescent="0.25">
      <c r="A528" s="107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x14ac:dyDescent="0.25">
      <c r="A529" s="107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x14ac:dyDescent="0.25">
      <c r="A530" s="107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x14ac:dyDescent="0.25">
      <c r="A531" s="107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x14ac:dyDescent="0.25">
      <c r="A532" s="107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x14ac:dyDescent="0.25">
      <c r="A533" s="107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x14ac:dyDescent="0.25">
      <c r="A534" s="107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x14ac:dyDescent="0.25">
      <c r="A535" s="107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x14ac:dyDescent="0.25">
      <c r="A536" s="107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x14ac:dyDescent="0.25">
      <c r="A537" s="107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x14ac:dyDescent="0.25">
      <c r="A538" s="107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x14ac:dyDescent="0.25">
      <c r="A539" s="107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x14ac:dyDescent="0.25">
      <c r="A540" s="107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x14ac:dyDescent="0.25">
      <c r="A541" s="107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x14ac:dyDescent="0.25">
      <c r="A542" s="107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x14ac:dyDescent="0.25">
      <c r="A543" s="107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x14ac:dyDescent="0.25">
      <c r="A544" s="107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x14ac:dyDescent="0.25">
      <c r="A545" s="107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x14ac:dyDescent="0.25">
      <c r="A546" s="107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x14ac:dyDescent="0.25">
      <c r="A547" s="107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x14ac:dyDescent="0.25">
      <c r="A548" s="107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x14ac:dyDescent="0.25">
      <c r="A549" s="107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x14ac:dyDescent="0.25">
      <c r="A550" s="107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x14ac:dyDescent="0.25">
      <c r="A551" s="107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x14ac:dyDescent="0.25">
      <c r="A552" s="107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x14ac:dyDescent="0.25">
      <c r="A553" s="107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x14ac:dyDescent="0.25">
      <c r="A554" s="107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x14ac:dyDescent="0.25">
      <c r="A555" s="107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x14ac:dyDescent="0.25">
      <c r="A556" s="107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x14ac:dyDescent="0.25">
      <c r="A557" s="107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x14ac:dyDescent="0.25">
      <c r="A558" s="107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x14ac:dyDescent="0.25">
      <c r="A559" s="107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x14ac:dyDescent="0.25">
      <c r="A560" s="107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x14ac:dyDescent="0.25">
      <c r="A561" s="107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x14ac:dyDescent="0.25">
      <c r="A562" s="107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x14ac:dyDescent="0.25">
      <c r="A563" s="107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x14ac:dyDescent="0.25">
      <c r="A564" s="107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x14ac:dyDescent="0.25">
      <c r="A565" s="107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x14ac:dyDescent="0.25">
      <c r="A566" s="107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x14ac:dyDescent="0.25">
      <c r="A567" s="107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x14ac:dyDescent="0.25">
      <c r="A568" s="107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x14ac:dyDescent="0.25">
      <c r="A569" s="107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x14ac:dyDescent="0.25">
      <c r="A570" s="107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x14ac:dyDescent="0.25">
      <c r="A571" s="107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x14ac:dyDescent="0.25">
      <c r="A572" s="107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x14ac:dyDescent="0.25">
      <c r="A573" s="107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x14ac:dyDescent="0.25">
      <c r="A574" s="107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x14ac:dyDescent="0.25">
      <c r="A575" s="107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x14ac:dyDescent="0.25">
      <c r="A576" s="107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x14ac:dyDescent="0.25">
      <c r="A577" s="107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x14ac:dyDescent="0.25">
      <c r="A578" s="107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x14ac:dyDescent="0.25">
      <c r="A579" s="107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x14ac:dyDescent="0.25">
      <c r="A580" s="107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x14ac:dyDescent="0.25">
      <c r="A581" s="107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x14ac:dyDescent="0.25">
      <c r="A582" s="107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x14ac:dyDescent="0.25">
      <c r="A583" s="107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x14ac:dyDescent="0.25">
      <c r="A584" s="107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x14ac:dyDescent="0.25">
      <c r="A585" s="107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x14ac:dyDescent="0.25">
      <c r="A586" s="107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x14ac:dyDescent="0.25">
      <c r="A587" s="107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x14ac:dyDescent="0.25">
      <c r="A588" s="107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x14ac:dyDescent="0.25">
      <c r="A589" s="107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x14ac:dyDescent="0.25">
      <c r="A590" s="107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x14ac:dyDescent="0.25">
      <c r="A591" s="107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x14ac:dyDescent="0.25">
      <c r="A592" s="107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x14ac:dyDescent="0.25">
      <c r="A593" s="107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x14ac:dyDescent="0.25">
      <c r="A594" s="107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x14ac:dyDescent="0.25">
      <c r="A595" s="107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x14ac:dyDescent="0.25">
      <c r="A596" s="107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x14ac:dyDescent="0.25">
      <c r="A597" s="107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x14ac:dyDescent="0.25">
      <c r="A598" s="107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x14ac:dyDescent="0.25">
      <c r="A599" s="107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x14ac:dyDescent="0.25">
      <c r="A600" s="107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x14ac:dyDescent="0.25">
      <c r="A601" s="107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x14ac:dyDescent="0.25">
      <c r="A602" s="107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x14ac:dyDescent="0.25">
      <c r="A603" s="107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x14ac:dyDescent="0.25">
      <c r="A604" s="107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x14ac:dyDescent="0.25">
      <c r="A605" s="107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x14ac:dyDescent="0.25">
      <c r="A606" s="107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x14ac:dyDescent="0.25">
      <c r="A607" s="107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x14ac:dyDescent="0.25">
      <c r="A608" s="107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x14ac:dyDescent="0.25">
      <c r="A609" s="107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x14ac:dyDescent="0.25">
      <c r="A610" s="107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x14ac:dyDescent="0.25">
      <c r="A611" s="107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x14ac:dyDescent="0.25">
      <c r="A612" s="107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x14ac:dyDescent="0.25">
      <c r="A613" s="107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x14ac:dyDescent="0.25">
      <c r="A614" s="107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x14ac:dyDescent="0.25">
      <c r="A615" s="107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x14ac:dyDescent="0.25">
      <c r="A616" s="107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x14ac:dyDescent="0.25">
      <c r="A617" s="107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x14ac:dyDescent="0.25">
      <c r="A618" s="107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x14ac:dyDescent="0.25">
      <c r="A619" s="107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x14ac:dyDescent="0.25">
      <c r="A620" s="107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x14ac:dyDescent="0.25">
      <c r="A621" s="107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x14ac:dyDescent="0.25">
      <c r="A622" s="107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x14ac:dyDescent="0.25">
      <c r="A623" s="107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x14ac:dyDescent="0.25">
      <c r="A624" s="107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x14ac:dyDescent="0.25">
      <c r="A625" s="107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x14ac:dyDescent="0.25">
      <c r="A626" s="107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x14ac:dyDescent="0.25">
      <c r="A627" s="107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x14ac:dyDescent="0.25">
      <c r="A628" s="107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x14ac:dyDescent="0.25">
      <c r="A629" s="107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x14ac:dyDescent="0.25">
      <c r="A630" s="107"/>
      <c r="B630" s="2"/>
      <c r="C630" s="2"/>
      <c r="D630" s="2"/>
      <c r="E630" s="2"/>
      <c r="F630" s="2"/>
      <c r="G630" s="2"/>
      <c r="H630" s="2"/>
      <c r="I630" s="2"/>
      <c r="J630" s="2"/>
      <c r="K630" s="2"/>
    </row>
  </sheetData>
  <mergeCells count="14">
    <mergeCell ref="I8:I9"/>
    <mergeCell ref="J8:K8"/>
    <mergeCell ref="A8:A9"/>
    <mergeCell ref="B8:B9"/>
    <mergeCell ref="C8:C9"/>
    <mergeCell ref="D8:E8"/>
    <mergeCell ref="F8:F9"/>
    <mergeCell ref="G8:H8"/>
    <mergeCell ref="A7:J7"/>
    <mergeCell ref="F1:K1"/>
    <mergeCell ref="F2:K2"/>
    <mergeCell ref="F3:K3"/>
    <mergeCell ref="A5:K5"/>
    <mergeCell ref="A6:K6"/>
  </mergeCells>
  <pageMargins left="0.51181102362204722" right="0.51181102362204722" top="0.74803149606299213" bottom="0.35433070866141736" header="0.31496062992125984" footer="0.31496062992125984"/>
  <pageSetup paperSize="9" scale="5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2022-12-26T07:41:28Z</dcterms:modified>
</cp:coreProperties>
</file>